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январь-июнь 2019г." sheetId="1" r:id="rId1"/>
  </sheets>
  <definedNames>
    <definedName name="_xlnm.Print_Titles" localSheetId="0">'январь-июнь 2019г.'!$3:$4</definedName>
    <definedName name="_xlnm.Print_Area" localSheetId="0">'январь-июнь 2019г.'!$A$1:$N$138</definedName>
  </definedNames>
  <calcPr fullCalcOnLoad="1"/>
</workbook>
</file>

<file path=xl/sharedStrings.xml><?xml version="1.0" encoding="utf-8"?>
<sst xmlns="http://schemas.openxmlformats.org/spreadsheetml/2006/main" count="407" uniqueCount="144">
  <si>
    <t xml:space="preserve"> -</t>
  </si>
  <si>
    <t>бюджет 
автономного округа</t>
  </si>
  <si>
    <t>№
п/п</t>
  </si>
  <si>
    <t>Муниципальная, 
ведомственная целевая программа</t>
  </si>
  <si>
    <t>Ответственный 
исполнитель</t>
  </si>
  <si>
    <t>Источники 
финансирования</t>
  </si>
  <si>
    <t>Департамент 
образования и молодежной политики</t>
  </si>
  <si>
    <t>Всего 
по программе</t>
  </si>
  <si>
    <t>федеральный 
бюджет</t>
  </si>
  <si>
    <t>местный
бюджет</t>
  </si>
  <si>
    <t>внебюджетные
источники</t>
  </si>
  <si>
    <t>тыс.руб.</t>
  </si>
  <si>
    <t>утвержденный постановлением администрации города,
уточненный план</t>
  </si>
  <si>
    <t>в т.ч. за счет переходящих остатков прошлого года</t>
  </si>
  <si>
    <t xml:space="preserve">Профи
нансировано </t>
  </si>
  <si>
    <t>Исполнено
на отчетную дату</t>
  </si>
  <si>
    <t>в % к 
общей сумме по Программе</t>
  </si>
  <si>
    <t>в % к 
общей сумме по бюджету</t>
  </si>
  <si>
    <t>в % к 
общей сумме финансирования</t>
  </si>
  <si>
    <t>Достижение основных 
целевых показателей план/факт</t>
  </si>
  <si>
    <t>Результаты
 реализации программы</t>
  </si>
  <si>
    <t>Отдел по труду и социальным вопросам</t>
  </si>
  <si>
    <t xml:space="preserve">Отдел по культуре и искусству </t>
  </si>
  <si>
    <t>Отдел по физической культуре и спорту</t>
  </si>
  <si>
    <t>Управление 
по экономике</t>
  </si>
  <si>
    <t>Управление 
по жилищным вопросам</t>
  </si>
  <si>
    <t xml:space="preserve">Управление 
по ЖКК, транспорту и дорогам </t>
  </si>
  <si>
    <t xml:space="preserve"> Отдел по работе с комиссиями и  Советом по коррупции</t>
  </si>
  <si>
    <t xml:space="preserve">Управление по делам ГО и ЧС </t>
  </si>
  <si>
    <t>Отдел по информационным ресурсам</t>
  </si>
  <si>
    <t>Управление по муниципальному имуществу</t>
  </si>
  <si>
    <t>Комитет 
по финансам</t>
  </si>
  <si>
    <t>Управление делами</t>
  </si>
  <si>
    <t>Всего по программам:</t>
  </si>
  <si>
    <t>всего показателей</t>
  </si>
  <si>
    <t>достигнуто 100%</t>
  </si>
  <si>
    <t>достигнуто 
более 50%</t>
  </si>
  <si>
    <t>достигнуто 
менее 50%</t>
  </si>
  <si>
    <t>средний 
% достижения показателей</t>
  </si>
  <si>
    <t xml:space="preserve">  -</t>
  </si>
  <si>
    <t>Объем финансирования 
на 2019 год</t>
  </si>
  <si>
    <t xml:space="preserve">№ 474-па от 25.12.2018  </t>
  </si>
  <si>
    <t>Развитие образования в городе Пыть-Яхе</t>
  </si>
  <si>
    <t>Социальное и демографическое развитие города Пыть-Яха</t>
  </si>
  <si>
    <t xml:space="preserve"> № 427-па 
от 10.12.2018</t>
  </si>
  <si>
    <t xml:space="preserve">Доступная среда в городе Пыть-Яхе  </t>
  </si>
  <si>
    <t>Культурное пространство города Пыть-Яха</t>
  </si>
  <si>
    <t xml:space="preserve">Развитие физической культуры и спорта в городе Пыть-Яхе  </t>
  </si>
  <si>
    <t xml:space="preserve">№ 445-па 
от 13.12.2018 
</t>
  </si>
  <si>
    <t xml:space="preserve">Поддержка занятости населения в городе Пыть-Яхе </t>
  </si>
  <si>
    <t xml:space="preserve">Развитие агропромышленного комплекса в городе Пыть-Яхе </t>
  </si>
  <si>
    <t>Развитие жилищной сферы в городе Пыть-Яхе</t>
  </si>
  <si>
    <t xml:space="preserve"> № 429-па
 от 10.12.2018 (с изм. от 01.02.2019 №22-па)</t>
  </si>
  <si>
    <t xml:space="preserve">Жилищно-коммунальный комплекс и городская среда города Пыть-Яха  </t>
  </si>
  <si>
    <t xml:space="preserve">№ 425-па
от 10.12.2018 
</t>
  </si>
  <si>
    <t>Профилактика правонарушений в городе Пыть-Яхе</t>
  </si>
  <si>
    <t xml:space="preserve">№ 382-па 
 от 22.11.2018 
</t>
  </si>
  <si>
    <t xml:space="preserve">№ 432-па
от 10.12.2018 
</t>
  </si>
  <si>
    <t xml:space="preserve">Безопасность жизнедеятельности в городе Пыть-Яхе </t>
  </si>
  <si>
    <t>Укрепление межнационального и межконфессионального согласия, профилактика экстремизма в городе Пыть-Яхе</t>
  </si>
  <si>
    <t xml:space="preserve">Экологическая  безопасность города Пыть-Яха </t>
  </si>
  <si>
    <t xml:space="preserve">Развитие экономического потенциала города Пыть-Яха </t>
  </si>
  <si>
    <t xml:space="preserve"> № 423-па         от 10.12.2018</t>
  </si>
  <si>
    <t>Цифровое развитие города Пыть-Яха</t>
  </si>
  <si>
    <t xml:space="preserve">Современная транспортная система города Пыть-Яха </t>
  </si>
  <si>
    <t>Развитие гражданского общества в городе Пыть-Яхе</t>
  </si>
  <si>
    <t xml:space="preserve">Развитие муниципальной службы в городе Пыть-Яхе </t>
  </si>
  <si>
    <t xml:space="preserve">№ 430-па                 от 10.12.2018 </t>
  </si>
  <si>
    <t xml:space="preserve">Содержание городских территорий, озеленение и благоустройство в городе Пыть-Яхе </t>
  </si>
  <si>
    <t xml:space="preserve">Подпрограмма "Содействие проведению капитального ремонта многоквартирных домов", запланировано из местного бюджета 5 763,8 тыс. руб.
- обеспечение мероприятий по капитальному ремонту многоквартирных домов. В соответствии с распоряжением администрации города № 2466-ра от 29.12.2018 года, в 2019 году запланировано произвести ремонт в пяти МКД, расположенных на территории города Пыть-Ях (1-17, 2-2, 2-3, 2-4, 2-5). 
</t>
  </si>
  <si>
    <t xml:space="preserve">Информацию о реализации муниципальных программ,
реализуемых на территории муниципального образования городской округ город Пыть-Ях 
по состоянию на 01.07.2019 года   </t>
  </si>
  <si>
    <t>Управление муниципальными финансами в городе Пыть-Яхе  (с изм. от 11.04.2019 №114-па)</t>
  </si>
  <si>
    <t>Исполнение плана по налоговым и неналоговым доходам, утверждённого решением о бюджете города на уровне не менее 95%, % - (план 95%) - показатель оценивается по результатам исполнения бюджета на 31.12.2019г.
Исполнение расходных обязательств городского округа за отчётный финансовый год в размере не менее 95% от бюджетных ассигнований, утверждённых решением о бюджете города, % - (план 95%) - показатель оценивается по результатам исполнения бюджета на 31.12.2019г.
Увеличение доли главных распорядителей бюджетных средств городского округа, имеющих итоговую оценку качества финансового менеджмента более 70 баллов до 91% - 100 или 125% к плану (план 80)
Достижение отношения муниципального долга городского округа к доходам бюджета городского округа, без учёта безвозмездных поступлений до 0,0, % - 100% к плану (план 10)
Внедрение механизмов инициативного бюджетирования, направленных на вовлечение населения города в обсуждение и принятие решений в сфере управления общественными финансами, стимулирование интереса граждан к вопросам формирования и исполнения бюджета, обеспечение общественного контроля за эффективностью расходования бюджетных средств, % -100% к плану (план 100%)
Соблюдение ограничений по предельному размеру резервного фонда Администрации города, установленного Бюджетным Кодексом Российской Федерации, - 100%
Соблюдение условий, установленных решением Думы города о бюджете города для внесения изменений в сводную бюджетную роспись в части иным образом зарезервированных бюджетных ассигнований, в целях распределения их между главными распорядителями бюджетных средств, - 100%.
Средний процент достижения показателей по состоянию на 01.07.2019г. -
105%</t>
  </si>
  <si>
    <t xml:space="preserve">Управление муниципальным имуществом города Пыть-Яха  </t>
  </si>
  <si>
    <t xml:space="preserve"> № 409-па               от 04.12.2018     (с изм. от 11.04.2019 №116-па)</t>
  </si>
  <si>
    <t>№ 410-па 
от 04.12.2018     (с изм. от 11.04.2019 №114-па)</t>
  </si>
  <si>
    <t xml:space="preserve">№ 426-па
от 10.12.2018          (с изм. от 04.06.2019 №188-па) 
</t>
  </si>
  <si>
    <t xml:space="preserve"> Подпрограмма 2 "Улучшение условий и охраны труда в муниципальном образовании городской округ город Пыть-Ях", предусмотрено 6 729,8 тыс. руб., исполнение на 01.07.2019г. - 4 782,6 тыс. руб.:
- на совершенствование механизма управления охраной труда израсходовано  4 284,2 тыс. руб. на выплату заработной платы работникам, налоги, услуги связи
- По состоянию на 01.07.2019 года  проведено обучение по охране труда 52 человека, обучение первой помощи - 88 человек, изготовлено 4 баннера по охране труда, произведены выплаты победителям и призерам конкурса, проведена специальная оценка условий труда на 11 рабочих местах.  Израсходовано 498,4 тыс.руб.
Подпрограмма 3 "Сопровождение инвалидов, в том числе инвалидов молодого возраста, при трудоустройстве", запланировано 145,4 тыс. руб.:
- планируется создать 2 новых рабочих места и трудоустроить 2 человека с инвалидностью                                                                                      </t>
  </si>
  <si>
    <t xml:space="preserve"> № 428-па
от 10.12.2018
(с изм. от 04.06.2019 №189-па) 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</si>
  <si>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 (%) - 100% к плану (план 100)
Доля несовершеннолетних, находящихся в социально опасном положении, совершивших противоправные деяния (преступления, общественно опасные деяния), в общем количестве несовершеннолетних, признанных находящимися в социально опасном положении, в отчетном периоде, % - (план 16), по состоянию на 01.07.2019 не выявлены.
Доля детей-сирот и детей, оставшихся без попечения родителей, воспитывающихся в семьях граждан, от общей численности детей-сирот и детей, оставшихся без попечения родителей, выявленных на территории м.о.г.о.г. Пыть-Ях  (%) - 98,7% к плану (план 100)
Доля обеспеченных жилыми помещениями детей-сирот и детей, оставшихся без попечения родителей, и лиц из числа детей-сирот, и детей, оставшихся без попечения родителей, состоявших на учете на получение жилого помещения, включая лиц в возрасте от 23 лет и старше, за отчетный год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- (план 100)
Доля использованных средств субсидии, передаваемой из бюджета автономного округа бюджету м.о. г.о. г. Пыть-Ях на 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- (план 100)
Средний процент достижения показателей по состоянию на 01.07.2019г. - 71,7%</t>
  </si>
  <si>
    <t xml:space="preserve"> № 431-па         от 10.12.2018          (с изм. от 14.06.2019 №217-па) </t>
  </si>
  <si>
    <t xml:space="preserve">Доля муниципальных служащих, лиц, замещающих муниципальные должности и лиц, включенных в кадровый резерв и резерв управленческих кадров, прошедших обучение по программам дополнительного профессионального образования, от потребности, определенной муниципальным образованием, % - 60 или 61,8% к плану (план 97)
Доля лиц, назначенных на должности из кадрового резерва, резерва управленческих кадров, по результатам конкурса на замещение вакантных должностей муниципальной службы, от общего количества назначений на вакантные должности, % -  71,4 или 102,0% к плану (план 70)
Доля размещенных в федеральной государственной информационной системе «ЕИСУКС» сведений о вакантных должностях муниципальной службы, сведений об открытых вакансиях в органах местного самоуправления и проведении конкурса на включение в кадровый резерв, % - 100% к плану (план 90)
Доля муниципальных правовых актов, приведенных в соответствие с законодательством о муниципальной службе и противодействию коррупции, % -100% к плану (план 100)
Доля муниципальных служащих, соблюдающих ограничения и запреты, требования к служебному поведению, % - 100% к плану (план 93)
Доля освоенных денежных средств на материально-техническое и организационное обеспечение деятельности органов местного самоуправления города Пыть-Яха и муниципальных учреждений города, % - 100% к плану (план 99,9)
Уровень выполнения договорных обязательств по материально-техническому и организационному обеспечению деятельности органов местного самоуправления города Пыть-Яха и муниципальных учреждений города, % - 100% к плану (план 99,9)
Количество совершаемых органами ЗАГС юридически значимых действий, ед. - 7522 или 91% к плану (план 8236)
Средний процент достижения показателей по состоянию на 01.07.2019г. - 69,4%
</t>
  </si>
  <si>
    <t xml:space="preserve">Подпрограмма 1 "Профилактика правонарушений в сфере общественного порядка" запланировано 3 310,5 тыс.руб., на 01.07.2019г. исполнение 1954,2 тыс.руб.:
</t>
  </si>
  <si>
    <t xml:space="preserve"> - на создание условий  для деятельности народных дружин - запланирована субсидия из бюджета автономного округа в размере 90,9 тыс. руб. (софинансирование муниципального бюджета - 39,0 тыс.руб.; 70%/30%). Подписано соглашение от 04.03.2019 № 25 о предоставлении субсидии на материальное стимулирование народных дружинников. По состоянию на 01.07.2019г. исполнение 0,3 тыс. руб.; </t>
  </si>
  <si>
    <t xml:space="preserve"> - на осуществление полномочий по созданию и обеспечению деятельности административной комиссии запланировано из о/б - 1 678,0 тыс. руб., на 01.07.2019г. исполнение 1 239,3 тыс. руб. (услуги связи, почтовые расходы, заработная плата и начисления на заработную плату, взносы во внебюджетные фонды).
  - осуществление государственных полномочий по составлению (изменению) списков кандидатов в присяжные заседатели федеральных судов общей юрисдикции запланировано из ф/б - 5,6 тыс. руб., исполнение 100%</t>
  </si>
  <si>
    <t xml:space="preserve"> - обеспечение функционирования и развития систем видеонаблюдения с целью повышения безопасности дорожного информирование населения -запланировано 5,5 тыс. руб. м/б.,  исполнение на 01.07.2019 - 100%</t>
  </si>
  <si>
    <t>Организация и проведение мероприятий, направленных на профилактику правонарушений, запланировано из м/б - 40,0 тыс. руб.
Проведение всероссийского Дня Трезвости, запланировано из м/б - 20,0 тыс. руб.
Подпрограмма 2 «Профилактика незаконного оборота и потребления наркотических средств и психотропных веществ», запланировано из м/б 245,0 тыс.руб.
Заключены контракты на сумму 107,3 тыс. руб.  с ООО "РК Медиа тайм", с ООО "Гардарика", с ИП Бурлуцкий А.В на изготовление и монтаж баннерного полотна "Профилактика наркомании", изготовление и поставку буклетов, карманных календарей, на  приобретение блокнотов, на изготовление макетов рекламы и размещение в лифтах города. Оплата в июле 2019г</t>
  </si>
  <si>
    <t>Производство скота и птицы на убой в хозяйствах (в живом весе), (тонн) - 55,9 или 35,4% к плану (план - 157,9).
Производство молока в хозяйствах (тонн) - 89,5 или 45,1% к плану (план - 198,2).
Уровень обеспеченности собственной продукцией населения города Пыть-Яха от норматива потребления продукции, %. Показатель достигается по итогам года:
 - мясо и мясопродукты (в пересчете на мясо) - 1,9 или 35,8% к плану (план - 5,3);
 - молоко и молокопродукты (в пересчете на молоко - 0,7 или 46,7% к плану (план - 1,5);
Маточное поголовье  коз, овец в личных подсобных хозяйствах, голов - 56 или 100% к плану (план - 56).
Количество крестьянских (фермерских) хозяйств (ед.) - 7 или 100% к плану (план - 7).
Количество отлова, транспортировки, учета, содержания, умерщвления, утилизации безнадзорных и бродячих животных (ед.) - 184 или 101% к плану 
(план - 182).
Создание дополнительных рабочих мест малыми формами хозяйствования - 1 или 100% к плану (план - 1).
Отсутствие жалоб населения о нападениях безнадзорных и бродячих животных - по состоянию на 01.07.2019г. поступило 13 жалоб.
Средний процент достижения показателей по состоянию на 01.07.2019г. - 
70,5%</t>
  </si>
  <si>
    <t xml:space="preserve">Уровень преступности (число зарегистрированных преступлений на 100 тыс. человек населения), ед. - 511,2 или 238,8% к плану (план 1221) - обратный показатель, рассчитывается нарастающим по итога года.                                                                                                                                
Общая распространенность наркомании (на 100 тыс. населения), обратный показатель - 245,7 или 139,6 % к плану (план 343,1)
Средний процент достижения показателей по состоянию на 01.07.2019г. - 
189,2%
</t>
  </si>
  <si>
    <t xml:space="preserve"> № 414-па              от 05.12.2018     (с изм. от 11.04.2019 №112-па)</t>
  </si>
  <si>
    <t xml:space="preserve"> № 415-па         от 05.12.2018   (с изм. от 24.05.2019 №166-па)</t>
  </si>
  <si>
    <t>Разработка и информационно-техническая поддержка официальных сайтов администрации города Пыть-Яха и Думы города Пыть-Яха (шт.) - 100% к плану (план 3)
Приобретение и (или) сопровождение программного обеспечения в соответствующем году (шт.) - 7 или 70% к плану (план 10)
Средний срок простоя государственных и муниципальных систем в результате компьютерных атак (час) - (план 48)
Доля модернизации и обеспечения оборудованием (%) - 19 или 50% к плану (план 38)
Стоимостная доля закупаемого и (или) арендуемого органами исполнительной власти субъектов, муниципальными образованиями, компаниями с государственным участием иностранного программного обеспечения (%) - (план 50)
Доля домашних хозяйств, обеспеченных возможностью широкополосного доступа к информационно-телекоммуникационной сети Интернет (не менее 10 Мбит/с) - 100% к плану (план 81)
Средний процент достижения показателей по состоянию на 01.07.2019г. - 80%</t>
  </si>
  <si>
    <t xml:space="preserve"> № 399-па
от 28.11.2018  (с изм. от 16.05.2019 №159-па) </t>
  </si>
  <si>
    <t xml:space="preserve">Доля населения, систематически занимающегося физической культурой и спортом, в общей численности населения, % - (план 39) 
Уровень обеспеченности населения спортивными сооружениями исходя из единовременной пропускной способности объектов спорта, % - 31,3 или 98% к плану (план 31,9) 
Доля граждан среднего возраста, систематически занимающихся физической культурой и спортом, в общей численности граждан среднего возраста, % - (план 15,1)
Доля граждан старшего возраста, систематически занимающихся физической культурой и спортом в общей численности граждан старшего возраста, % - (план 7,4) 
Доля детей и молодежи, систематически занимающихся физической культурой  и спортом, в общей численности детей и молодежи, % - (план 
79,9)
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- (план 7,2)
Доля граждан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 - (план 35) 
-из них доля учащихся, %, - (план 50) 
Доля занимающихся по программам спортивной подготовки в организациях ведомственной принадлежности физической культуры и спорта,  в общем количестве занимающихся в организациях ведомственной принадлежности физической культуры и спорта, %- 85,3 или 90,9% к плану (план 93,8). 
Средний процент достижения показателей по состоянию на 01.07.2019г. - 23,6%.
</t>
  </si>
  <si>
    <t xml:space="preserve">Увеличение доли приоритетных объектов и услуг социальной сферы, находящихся в муниципальной собственности, на которых после проведения капитального ремонта, реконструкции, модернизации, работ по адаптации обеспечиваются условия доступности для инвалидов и других маломобильных групп населения от общего количества приоритетных объектов социальной сферы, находящихся в муниципальной собственности, %, показатель рассчитывается по итогам года - (план 14,3) 
Средний процент достижения показателей по состоянию на 01.07.2019г. - 0%
</t>
  </si>
  <si>
    <t>№ 438-па         от 11.12.2018     (с изм. от 22.05.2019 №164-па)</t>
  </si>
  <si>
    <t>№ 444-па 
 от 13.12.2018    (с изм. от 19.06.2019 №222-па)</t>
  </si>
  <si>
    <t xml:space="preserve">Доля населения муниципального образования городской округ город Пыть-Ях, обеспеченного качественной питьевой водой из систем централизованного водоснабжения, % - (план 32,0)
Количество благоустроенных дворовых и общественных территорий , ед. - (план  95)
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муниципального образования, в рамках реализации приоритетного проекта «Формирование комфортной городской среды», % - 7 или  63,6% к плану (план 11)
Доля площади жилищного фонда, обеспеченного всеми видами благоустройства, в общей площади жилищного фонда муниципального образования, % - (план 97,7)
Доля многоквартирных домов,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домах, % - (план 33,3)
Доля замены ветхих инженерных сетей теплоснабжения, водоснабжения, водоотведения от общей протяженности ветхих инженерных сетей теплоснабжения, водоснабжения, водоотведения, % - (план 2,4)
Доля систем коммунальной инфраструктуры и иных объектов коммунального хозяйства муниципальных предприятий, осуществляющих неэффективное управление, переданных частным операторам на основе концессионных соглашений в соответствии с графиками, актуализированными на основании проведенного анализа эффективности управления, % - (план 100)
Средний процент достижения показателей по состоянию на 01.07.2019г. - 9,1%
</t>
  </si>
  <si>
    <t>№ 439-па           от 11.12.2018              (с изм. от 20.06.2019 №224-па)</t>
  </si>
  <si>
    <t>Увеличение годового объема пассажирских перевозок автомобильным транспортом в внутригородском сообщении, тыс.чел. - 591,2 или 42,8% к плану (план - 1 382);
Протяженность сети автомобильных дорог общего пользования местного значения, км - 76,8 км или 100% к плану (план -76,8);
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 на 31 декабря отчетного года, км - (план 32,1);
Доля автомобильных дорог общего пользования местного значения,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значения, % - (план - 58,9).                                                                     Снижение количества мест концентрации дорожно-транспортных происшествий (аварийно-опасных участков на дорожной сети), % -100% 
Снижение количества погибших в дорожно-транспортных происшествиях (чел./100тыс. чел) - 100%
Средний процент достижения показателей по состоянию на 01.07.2019г. - 73,8%</t>
  </si>
  <si>
    <t xml:space="preserve"> № 437-па          от 11.12.2018            (с изм. от 11.06.2019 №208-па)     </t>
  </si>
  <si>
    <t xml:space="preserve"> Сохранение доли улично-дорожных сетей, обеспеченных освещением в общей протяженности улично-дорожной сети на уровне - 54,4 или 100% к плану (план 54,4%).
Оформление цветочных композиций, содержание газонов, м2 - 100% к плану (план 142 227) 
Содержание городского кладбища, м2 (Уход за территорией, охрана кладбища - общая площадь 53900 м2) - 100% (план 53 900).
Подготовка мест для массового отдыха и праздничных мероприятий, ед. - 3 или 37,5% (план 8).
Строительство ледового городка, охрана, устройство новогодней иллюминации. Демонтаж городка и новогодней иллюминации, шт. - 2 или 66,6% (план 3).
Зимнее и летнее содержание объектов благоустройства, м2 - 100% (план 262 993,67). 
Улучшение санитарного состояния территорий города, м2 - 100% к плану (план 1 301 840,15)
Механизированная уборка внутриквартальных проездов в зимнее время, м2- 100% (план 164 326,8).
Обеспечение дворовых территорий жилых домов современным спортивным и игровым оборудованием на детских площадках, шт. - 100% к плану (план 63)
Содержание городского фонтана, объект - (план 1).
Участие муниципального образования в окружном конкурсе "Самый благоустроенный город, поселок, село", меропр.  - (план 1).                               Реализация проекта инициативного бюджетирования "Твоя инициатива - Твой бюджет" -  (план 1)
Средний процент достижения показателей по состоянию на 01.07.2019г. - 67,0%
</t>
  </si>
  <si>
    <t>Доля граждан, положительно оценивающих состояние межнациональных отношений в муниципальном образовании городской округ город Пыть-Ях, в общем количестве граждан, % - (план 73)
Численность участников мероприятий, направленных на этнокультурное развитие народов России, проживающих в муниципальном образовании городской округ город Пыть-Ях, тыс. человек - 15,1 или 146,4% к плану (план 10,3)
Количество участников мероприятий, направленных на укрепление общероссийского гражданского единства, тыс. человек - 6,9 или 10,5% к плану (план 65,1)
Средний процент достижения показателей по состоянию на 01.07.2019г. - 
78,5%</t>
  </si>
  <si>
    <t xml:space="preserve">Доля административно-управленческого и педагогического персонала общеобразовательных организаций, прошедших подготовку или повышение квалификации по программам менеджмента в образовании и (или) для работы в соответствии с федеральными государственными образовательными стандартами -14 или 25,9% к плану (план 35). 
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 - (план 72), показатель формируется по итогам учебного года.
Отношение численности детей в возрасте от 0 до 3 лет, получающих дошкольное образование в текущем году, к сумме численности детей в возрасте от 0 до 3 лет, получающих дошкольное образование в текущем году и численности детей в возрасте от 0 до 3 лет, находящихся в очереди на получение в текущем году дошкольного образования - (план 85,7), показатель формируется по итогам учебного года.
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- 4,8% к плану (план 100).
Численности обучающихся, вовлеченных в деятельность общественных объединений, в т.ч. волонтерских и добровольческих (чел.) (накопительным итогом) - (план 1 850).
Отношение среднего балла единого государственного экзамена (в расчете на 2 обязательных предмета) в 10% школ с лучшими результатами единого государственного экзамена к среднему баллу  единого государственного экзамена (в расчете на 2 обязательных предмета) в 10% школ с худшими результатами единого государственного экзамена - (план 1,23%), по итогам учебного года.
Обеспеченность детей дошкольного возраста местами в дошкольных образовательных организациях (количество мест на 1000 детей) - 756 или 97,4% к плану (план 776) 
Доля молодежи в возрасте от 14 до 30 лет, задействованной в мероприятиях общественных объединений (%) - (план 33,3)  
Доля муниципальных общеобразовательных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общеобразовательных организаций, реализующих программы общего образования(%) - 100% к плану (план 0).
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(%) - 87,5 или  98% к плану (план  89,3)
Численность населения, работающего в качестве волонтеров (чел.) 100% к плану (план 75)
Удельный вес численности обучающихся, занимающихся в одну смену, в общей численности обучающихся в общеобразовательных организациях, в том числе обучающихся по образовательным программам начального общего, основного общего, среднего общего образования %  74,1 или  94,9% к плану   (план 78,1)
Средний процент достижения показателей по состоянию на 01.07.2019г. - 74,4%
</t>
  </si>
  <si>
    <t>Постановление 
администрации 
города Пыть-Яха</t>
  </si>
  <si>
    <t>утвержденный решением Думы города Пыть-Яха о бюджете,
уточненный план</t>
  </si>
  <si>
    <t>Обеспечение доступности предоставляемых инвалидам услуг с учетом имеющихся у них нарушений в МБУ Спортивная школа - заключены договоры с ИП Настругов И.Ю.-  на сумму 351,0 тыс. руб., ИП Бурменко Я.В. - на сумму 399,0 тыс. руб. Приобретены спортивные тренажеры и спортивный инвентарь для инвалидов. Исполнение на 01.07.2019г. - 750,0 тыс. руб.</t>
  </si>
  <si>
    <t xml:space="preserve">ПодпрограммаII. Система оценки качества образования и информационная прозрачность системы образования.                                              Федеральный проект "Цифровая образовательная среда" - расходы предусмотрены на обслуживание защищенных каналов связи по передаче персональных данных через ДО и МП. Исполнение на 01.07.2019г. 33,3 тыс. руб.                                                                                                                           III..Подпрограмма 3 "Молодежь Югры и допризывная подготовка", исполнение 49 638,5 тыс.руб.., выплата заработной платы, содержание учреждений молодежной политики МАУ АЦ "Дельфин", МБУ Центр "Современник", МАУ ГЛБ "Северное сияние".
</t>
  </si>
  <si>
    <t xml:space="preserve"> - на организацию летнего отдыха, оздоровления детей и молодежи предусмотрено 10 577,9 тыс. руб., Запланировано оздоровление 1 602 детей: в весенние каникулы - 370 детей; в летний каникулярный период - 945 детей;  в осенний каникулярный  период - 287 детей.                                                                                                                                                         В период с 25.03.2019 по 29.03.2019 (весенние каникулы) работало 4 лагеря с дневным пребыванием детей на базе МБОУ СОШ № 1,2,5,6 с охватом 370 детей. В июне 2019 г. работало:                                                                                                      - 5 лагерей с дневным пребыванием детей на базе МБОУ СОШ № 1,2,4,6, МАОУ КСОШ-ДС с охватом 490 детей;                    
- 1 палаточный лагерь на базе МБОУ СОШ № 6 с охватом 20 детей;                                                                 - 2 лагеря труда и отдыха на базе МБОУ СОШ № 1,2 с охватом 40 детей. Исполнение на 01.07.2019г. - 987, 5 тыс. руб.                                                 - на развитие системы воспитания, профилактику правонарушений среди несовершеннолетних  выделена субсидия общественной организации "АКТИВИСТ" в сумме 4 000,0 тыс. руб.  на реализацию программы "Наше Время", исполнение на 01.07.2019г. - 2 000,0 тыс. руб.                                                                                     
                                                       </t>
  </si>
  <si>
    <t>Увеличение числа граждан, принимающих участие в культурной деятельности, (% к базовому значению) (обращений) - 0,25 или 9,4% к плану (план 2,65) 
Увеличение числа обращений к цифровым (информационным) ресурсам сферы культуры (% к базовому значению) -  (план 6%) 
Средняя численность пользователей архивной информацией на 10 тыс. человек населения (человек) -  (план 370) 
Увеличение числа обращений к цифровым (информационным) ресурсам архивов (% к базовому значению) -  (план 7%) 
Средний процент достижения показателей по состоянию на 01.07.2019г. - 
2,4%</t>
  </si>
  <si>
    <t xml:space="preserve">Подпрограмма 1. Модернизация и развитие учреждений и организаций культуры
Заключены Соглашения:
- на предоставление из бюджета Ханты-Мансийского автономного округа -Югры в 2019 году бюджету муниципального образования субсидии на поддержку отрасли культуры от 04.04.2019 № 71885000-1-2019-001 (Комплектование книжных фондов муниципальных общедоступных библиотек).                                                                                                                      - "О сотрудничестве по обеспечению достижения в 2019 году целевых показателей повышения оплаты труда работников муниципальных учреждений культуры" №83 от 29.12.2018г. (доп. соглашение от 25.03.2019 №1).                                                                                                                   Ведется работа по подготовке проекта Соглашения на развитие сферы культура (модернизация муниципальных библиотек)                                                                                                                                               
- на развитие библиотечного дела израсходовано на 01.07.2019г.- 29 323,6 тыс.руб.. Выполнено: обеспечение доступа к сети Интернет 3-х библиотек города, обеспечение доступа населения к справочно-поисковым системам Гарант (ежемесячное обслуживание); выплачена заработная плата работникам; 
- на развитие музейного дела потрачено 8 472,3 тыс. руб.: выплата заработной платы работникам музея; 
- на развитие архивного дела на 2019 год предусмотрено из окружного бюджета 240,1 тыс.руб.., исполнение на 01.07.2019г - 114,6 тыс. руб. Приобретено: 2 программных продукта: "Комплектование архива",  "Календарь памятных дат"; телевизор 1 ед., шкаф картотечный. </t>
  </si>
  <si>
    <t xml:space="preserve">Подпрограмма 1 "Содействие трудоустройству граждан" - предусмотрено 1 776,0 тыс. руб., исполнение на 01.07.2019г. - 216,8 тыс.руб.:
-В 2019 году планируется  временное  трудоустройство 300 несовершеннолетних граждан,   стажировка 5 выпускников профессиональных образовательных организаций и образовательных организаций высшего образования в возрасте до 25 лет, на общественные работы 3 человека,  1  гражданина пенсионного возраста,  1 гражданина, испытывающего трудности в поиске работы, безработного гражданина в возрасте от 18 до 20 лет, испытывающего трудности в поиске работы.                                                                                    По состоянию на 01.07.2019 заключено 24 договора по организации временного трудоустройства 278 несовершеннолетних граждан в возрасте от 14 до 18 лет в свободное от учебы время на сумму 743,6 тыс. рублей. Трудоустроено 140 человек.   Произведена компенсация расходов работодателя по оплате труда временно трудоустроенных несовершеннолетних граждан в размере 77,8 тыс.руб..                                                                                                                              Заключено 7 договоров по организации оплачиваемых общественных работ для 11 граждан незанятых трудовой деятельностью на сумму 132,1 тыс.руб.. Трудоустроено 8 человек. Произведена компенсация расходов работодателя по оплате труда временно трудоустроенных  граждан в размере 52,4 тыс.руб.                                                                                                    Заключено 2 договора по временному трудоусторойству 2 безработных граждан, испытывающих трудности в поиске работы на сумму 63,6 тыс.руб. Трудоустроено 2 человека. Произведена компенсация расходов работодателя по оплате труда временно трудоустроенных  граждан в размере 36,6 тыс.руб.                                                                                       Заключен договор на трудоустройство 1 гражданина, из числа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лет. Трудоустроен 1 человек. Произведена компенсация расходов в размере 50,0 тыс.руб.                                                                                                                                                                                
</t>
  </si>
  <si>
    <t xml:space="preserve">По состоянию на 01.07.2019 г. на территории города зарегистрировано 8 личных подсобных хозяйств, 7 крестьянско-фермерских хозяйств и 2 индивидуальных предпринимателя.                          
Подпрограмма 1. «Развитие отрасли животноводства». Плановый объем субсидий на 2019 год  из бюджета автономного округа 32 665,0 тыс. руб., исполнение на 01.07.2019г.- 6 991,9 тыс. руб., получатели субсидий 3 главы КФХ.
Подпрограмма 2. «Поддержка малых форм хозяйствования», предусмотрено 1 500,0 тыс. руб.  
Подпрограмма 3. «Развитие системы заготовки и переработки дикоросов»,
финансирование не предусмотрено. ИП Леготин Александр Викторович, занимающийся заготовкой и переработкой дикоросов на территории города Пыть-Яха, закрыл свой вид деятельности.
Подпрограмма 4. «Обеспечение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животных», предусмотрено  1 275,8 тыс. руб., исполнение на 01.07.2019г. -800,8 тыс. руб.: 
Заключен муниципальный  контракт с подрядчиком ИП Салимгереевым А.Ш. на общую сумму 1 275,8 тыс. руб. За отчетный период отловлено бродячих животных (собак) - 184 ед., поступило жалоб от населения о нападении безнадзорный и бродячих животных - 13 ед.
Подпрограмма 5. «Общепрограммные мероприятия», предусмотрено 154,0 тыс. руб., публикации в СМИ запланированы в 4 квартале 2019г. В отчетном периоде главы КФХ г.Пыть-Яха приняли участие в 5 окружных и муниципальных совещаниях. Проведение конкурса "Лучшее КФХ, ЛПХ" запланировано в 4 квартале 2019г.
</t>
  </si>
  <si>
    <t>Подпрограмма III «Обеспечение мерами государственной поддержки по улучшению жилищных условий отдельных категорий граждан»
 - 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года: на реализацию мероприятия запланировано предоставление субсидии из средств федерального бюджета в размере 4 440,1 тыс.руб. Всего в списке 46 человек по состоянию на 01.07.2019г. Департаментом строительства ХМАО-Югры в сводный список получателей субсидий на 2019 год 
включено 3 человека. Исполнение на 01.07.2019г. - 888,2 тыс. руб. 
 - обеспечение жильем молодых семей   - 1 403,5 тыс.руб., в т.ч. ф/б - 73,1 тыс. руб., о/б. - 1 549,7 тыс. руб., м/б-77,7 тыс. руб.  В списке состоит 18 молодых семей, по состоянию на 01.07.2018г. в список получателей субсидий Департаментом строительства ХМАО-Югры на 2019 год включена 1 семья. По состоянию на 01.07.2019г. финансирование из не осуществлялось.                                                                                                            - Осуществ отд. Гос. полномочий (канц., товары)-   исполнение на 01.07.2019г. - 9,8 тыс. руб.                                                                           Подпрограмма IV "Организационное обеспечение деятельности МКУ "Управление капитального строительства города Пыть-Яха"                                     - на реализацию функций заказчика по строительству объектов, выполнение проектных, проектно-изыскательских и строительно-монтажных работ запланировано 24 243,9 тыс. руб., исполнение на 01.07.2019г. - 13 061,5 тыс. руб.</t>
  </si>
  <si>
    <t xml:space="preserve">Подпрограмма "Формирование комфортной городской среды
"Региональный проект "Формирование комфортной городской среды", запланировано 21 114,0 тыс. руб.
По перечню  общественных и дворовых территорий, подлежащих благоустройству, утвержденному распоряжением администрации города № 90-ра от 18.01.2019 г.  (внесение изменений № 1178-ра от 04.06.2019) подлежат благоустройству следующие дворовые территории: благоустройство придомовой территории жилого дома №31  микрорайон 2"Нефтяников"; благоустройство придомовой территории жилого дома №16,  микрорайона  5 "Солнечный".  28.06.2019г. заключено Соглашение  о предоставлении субсидии местному бюджету из бюджета ХМАО-Югры.                                                            -благоустройство городских территорий - выполнены проектно-изыскательские работы и проведена экспертиза сметной стоимости на сумму 410,0 тыс. руб.                                                                                                                                                                                    </t>
  </si>
  <si>
    <t xml:space="preserve">  - обеспечение функционирования и развития систем видеонаблюдения в наиболее криминогенных общественных местах и на улицах города Пыть-Яха, запланировано из м/б - 1 437,0 тыс. руб., по состоянию на 01.07.2019г. исполнение 703,5 тыс.руб.; Заключены договоры с ООО "Техносервисгрупп"" на обслуживание городской системы видеонаблюдения.
</t>
  </si>
  <si>
    <t>Объем вывезенного мусора, м3 -  266 или 33,2% к плану (план 800)
Информирование населения о реформе обращения с твердыми коммунальными отходами, шт. (статьи на сайте) - (план 4)
Обработка территорий, наиболее посещаемых населением, специальными средствами от клещей, грызунов и насекомых, га - 100% к плану (план 2184,76)                                                                                                                      Площадь территории, очищенной от свалок, га - 2 или 33 % к плану (план 6)
Протяженность береговой линии, очищенной от бытового мусора в границах населенных пунктов, 0,2 км ежегодно - 100% к плану (план 0,2)                                                         
Количество населения, вовлеченного в мероприятия по очистке берегов водных объектов, тыс. чел. (с нарастающим итогом)- 0,219 или 952% к плану (план 0,023)                                                                                                                    Увеличение доли населения, вовлеченного в эколого-просветительские мероприятия, от общего количества населения города, % - 100% к плану (план 50,05)
Средний процент достижения показателей по состоянию на 01.07.2019г.- 66,7%.</t>
  </si>
  <si>
    <t xml:space="preserve">Количество обученных специалистов, уполномоченных решать задачи в сфере ГО и ЧС, чел. - (план 4)
Количество изготовленных, приобретенных и распространенных     памяток, брошюр, плакатов, шт. - 100% к плану (план 3500) 
Количество размещенной в средствах массовой информации аудио, видео и печатной информации по обучению населения в сфере защиты населения и территории от угроз природного и техногенного характера, шт. - 100% к плану    (план 2)
Доля наружных источников противопожарного водоснабжения находящихся в исправном состоянии, % - 100% к плану (план 100) 
Доля прочищенных и обновленных минерализованных полос, и противопожарных разрывов, % - 100% к плану (план 100)
Установка информационных знаков по безопасности на водных объектах, шт. - 5 или 83,3% к плану (план 6) 
Обеспеченность готовности к реагированию на угрозу или возникновение чрезвычайных ситуаций,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100 % - 100% к плану (план 100)                             
Средний процент достижения показателей по состоянию на 01.07.2019г. - 97,6%.
</t>
  </si>
  <si>
    <t xml:space="preserve">На основании Закона Ханты-Мансийского автономного округа - Югры от 17.11.2016 № 79-оз «О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в сфере обращения с твердыми коммунальными отходами» была выделена субвенция в размере 116,4 тыс. рублей на оплату работы специалиста  в сфере обращения с твердыми коммунальными отходами. Выплата запланирована на 3 квартал 2019г.
На организацию осуществления мероприятий по проведению дезинсекции и дератизации территорий в г.Пыть-Яхе запланировано из окружного бюджета 3 223,1 тыс.руб. Заключены МК с ФБУЗ «Центр гигиены  и эпидемиологии в  Ханты-Мансийском автономном округе-Югре» на сумму 297,5 тыс. руб., ООО "Санщит" на сумму 2 017,2 тыс. руб. Исполнение на 01.07.2019г. - 670,8 тыс. руб.
Участие в окружном конкурсе «Лучшее муниципальное образование Ханты-Мансийского автономного округа-Югры в сфере отношений, связанных с охраной окружающей среды» запланировано на 3 квартал 2019г.
Организация и проведение мероприятий в рамках международной 
экологической акции «Спасти и сохранить» - для реализации мероприятий заключены муниципальные контракты на изготовление полиграфической продукции, оформление и поставку шаров, оказание информационных услуг (изготовление информационного ролика, освещение мероприятий о проведении акции), оказание услуги по изготовлению баннера. Исполнение  на 01.07.2019г. - 144,6 тыс. руб.                                                                     Федеральный проект "Чистая страна"- 20.05.2019г. состоялся аукцион по ликвидации несанкционированных свалок. Заключен МК с ООО «ПравоЭкоГрупп» на сумму 609,9 тыс. руб. Исполнение на 01.07.2019г. – 202,6 тыс. руб.                                                                                                    Федеральный проект «Сохранение уникальных водных объектов» - заключен муниципальный контракт на приобретение хоз. инвентаря для проведения общегородских субботников с ИП Гасымов Ф. М. на сумму 50,0 тыс. руб., исполнение на 01.07.2019г. – 50,0 тыс. руб. </t>
  </si>
  <si>
    <t xml:space="preserve">Количество предоставляемых  государственных и муниципальных услуг в МФЦ, единиц -31 085 или 62,8% к плану (план 49 500)
Среднее время ожидания в очереди при обращении  заявителя для получения государственных (муниципальных) услуг, минут - 100% к плану (план 15)
Уровень удовлетворенности населения муниципального образования качеством предоставления   муниципальных услуг МФЦ, в % -99,8 или 110,9% к плану (план 90)                                                                                                                                                  Доля граждан, имеющих доступ  к получению государственных и муниципальных услуг по принципу «одного окна», в том числе в МФЦ, %  - 78,3 или 78,7% к плану (план 99,5)                                                                                                                         Количество малых  и средних предприятий, единиц - 380 или 92,7% к плану (план 410)                                                                                                                                          Количество индивидуальных предпринимателей, единиц - 1060 или 100% к плану  (план 1 060) 
Численность занятых в сфере малого и среднего предпринимательства, включая индивидуальных предпринимателей, тыс. человек - 1,7 или 94,2% к плану (план 1,8) 
Количество субъектов малого и среднего предпринимательства - получателей финансовой поддержки по программе, единиц - (план 13) 
Количество малых и средних предприятий на 10 тыс. населения города, единиц  - 95,7 или 94,5% к плану (план 101,2) 
Доля потребительских споров, разрешенных в досудебном и внесудебном порядке, в общем количестве споров с участием потребителей, % -78,6 или  87,2% к плану (план 90,1) 
Средний процент достижения показателей по состоянию на 01.07.2019г. - 82,1%
</t>
  </si>
  <si>
    <t xml:space="preserve">По подпрограмме 2 "Совершенствование муниципального управления":
В соответствии с Соглашением № 29 от 22.01.2019 о предоставлении субсидии из бюджета автономного округа на софинансирование расходных обязательств по предоставлению государственных услуг в МФЦ запланировано 25 892,7 тыс.руб. (софинансирование местного бюджета 5% - 1 362,8 тыс.руб.). Исполнение на 01.07.2019 - 21 947,1 тыс.руб. (11 083,1 тыс.руб. - окружной бюджет, 10 864,0 тыс.руб. - местный бюджет).
За январь-июнь 2019 года оказано 31 085 консультаций и услуг, в том числе: 19 063 - федеральные; 9 285 - региональные; 2 732 - муниципальные, оказано 5 услуг - в "окне для бизнеса" для субъектов малого и среднего предпринимательства. Кроме этого, выдано 8 309 единиц готовых документов.                                                                                            Подпрограмма 3 «Развитие малого и среднего предпринимательства».
Подписано соглашение на получение субсидии из окружного бюджета на софинансирование подпрограммы 3 «Развитие малого и среднего предпринимательства». Бюджет программы в 2019 году составляет 5 400,80 тыс.руб., в т.ч.: средства местного бюджета 543,3 тыс. руб., окружного бюджета 4 857,50.                                                                                                             -создание условий для развития субъектов малого и среднего предпринимательства. По состоянию на 01.07.2019г. исполнение - 2,5 тыс. руб.  
- финансовая поддержка субъектам малого и среднего предпринимательства за отчетный период не предоставлялась. В связи с изменением условий предоставления финансовой поддержки в государственной программе, а также изменением объемов финансирования мероприятий подпрограммы, в связи с подписанием Соглашения, в целях приведения действующего порядка предоставления субсидий субъектам малого и среднего предпринимательства в соответствие требованиям государственной программы постановлением администрации города от 25.06.2019 №238-па «Об утверждении порядка предоставления субсидий субъектам малого и среднего предпринимательства в городе Пыть-Яхе» утвержден порядок предоставления субсидий. Прием заявлений на предоставление субсидий запланирован с 05.07.2019г. по 19.07.2019г.
За отчетный период:
1) предоставлена информационно-консультационная поддержка по 35 обращениям от субъектов малого предпринимательства и физических лиц, проведено 1 заседание координационного совета по вопросам развития малого и среднего предпринимательства;
2) в реестр субъектов малого и среднего предпринимательства-получателей поддержки, размещенном на официальном сайте администрации г.Пыть-Ях http://adm.gov86.org/ в разделе «Деятельность/Экономика», включено 14 записей;
3) в целях проведения прямых консультаций на открытых площадках, а также прямого диалога с представителями бизнес-сообщества состоялись: 
- 20.02.2019г. «семинар-совещание» на тему: ««Контрольно-кассовая техника: третий этап перехода на онлайн-кассы». Мероприятие проводилось в целях повышения информированности налогоплательщиков ЕНВД и ПСН, осуществляющих такие виды деятельности, как розничная торговля и услуги общественного питания, у которых есть наемные рабочие, а также налогоплательщиков всех систем налогообложения, оказывающих услуги населению (участие приняли 13 человек);
- 26-27.02.2019г. Стратегическая сессия по формированию муниципальной модели продуктивного взаимодействия власти, институтов поддержки предпринимательства, сообщества предпринимателей и инициативных граждан «Бизнес для устойчивого развития территории» (участие приняли 83 человека);
- 14.03.2019г. «семинар-совещание» на тему: «Повышение правовой грамотности в сфере пожарной безопасности» для предпринимателей г.Пыть-Яха, а также граждан, желающих начать предпринимательскую деятельность (участие приняли 10 человек);
- 24.05.2019г. «круглый стол» на тему: «Инструменты государственной поддержки субъектов малого и среднего предпринимательства в Ханты-Мансийском автономном округе – Югры» (участие приняли 27 человек).
4) заключен муниципальный контракт:
- №48 от 06.05.2019г. на сумму 50 тыс. руб. на оказание информационных услуг. Оплата по контракту произведена на сумму 2,5 тыс. руб.
</t>
  </si>
  <si>
    <t xml:space="preserve">Формирование информационных ресурсов и обеспечение доступа к ним с помощью интернет-сайтов и информационных систем: заключены договоры с ООО «Софт-Мажор» на техническое сопровождение официальных сайтов администрации и Думы города на сумму 92,0 тыс.руб. Исполнение на 01.07.2019г - 62 тыс. руб.                                                                                           
Развитие и сопровождение информационных систем в деятельности органов местного самоуправления - исполнение на 01.07.2019г. - 1 459,8 тыс. руб.
Модернизация оборудования, развитие и поддержка корпоративной 
сети органа местного самоуправления - заключен муниципальный контракт  с ООО "Арсенал Партнер" от 04.12.2018 г. на поставку оборудования и комплектующих на сумму 2 900 тыс. руб., исполнение на 01.07.2019г - 1 400 тыс. руб. 
Федеральный проект «Информационная безопасность» - заключен договор № 152408 от 25.01.2019 г. С АУ ХМАО-Югры «ЮНИИ ИТ» на предоставление услуг удостоверяющего центра на сумму 33,5 тыс. руб., исполнение на 01.07.2019г.-100%. Заключен договор № 865-ТУ-19 с ООО «НПО Криста» на оказание услуг по обновлению АС УРМ (8 рабочих мест) на сумму 46,5 тыс.руб. исполнение 100%. Заключен договор № 1299/VII-УЦ-19 с ООО "Центр защиты информации "Гриф" на предоставление услуг удостоверяющего центра на сумму 13,5 тыс. руб., исполнение 100%. 
 </t>
  </si>
  <si>
    <t>Количество социально значимых проектов социально ориентированных некоммерческих организаций (ед.) - 100% к плану (план 3).
Объем информационной поддержки проектов социально ориентированных некоммерческих организаций, получивших поддержку за счет средств бюджета города Пыть-Яха на оказание социально значимых услуг и реализацию социально значимых программ (проектов) (ед.) - 13 или 59% к плану (план  22)
Доля информационных сообщений в средствах массовой информации, отражающих деятельность органов местного самоуправления города Пыть-Яха (%) - 100% к плану (план  43,5).
Средний процент достижения показателей по состоянию на 01.07.2019г. - 86%</t>
  </si>
  <si>
    <t xml:space="preserve">Увеличение доли объектов управления муниципального имущества, для которых определена целевая функция (%),    
- муниципальные унитарные предприятия - (план 100)
- объекты муниципальной казны - 100% к плану (план 98,0)
Снижение удельного веса неиспользуемого недвижимого имущества  в общем количестве   недвижимого имущества муниципального образования, в % - 0,36 или 277,8% к плану (план 1)
Увеличение доли объектов недвижимого имущества, на которое зарегистрировано право собственности  муниципального образования в общем объеме объектов, подлежащих государственной регистрации, за исключением земельных участков (%) -95,8 или 96,8% к плану  (план 99)
Обеспечение содержания и эксплуатации муниципального имущества (%) - 29 или 29% к плану (план 100)
Увеличение доли фактически отремонтированных объектов недвижимости, к объектам, подлежащим капитальному ремонту или реконструкции, в том числе бесхозяйных сетей ТВС (%) - (план 100)
Обеспечение имущественной основы деятельности органов местного самоуправления (ед). - (план 1)
Увеличение количества земельных участков, предоставляемых по результатам торгов ( ед) -9 или 22,5% (план 40)                                                                                                Средний процент достижения показателей по состоянию на 01.07.2019г - 75,1%
</t>
  </si>
  <si>
    <t>Организация освещения улиц, территорий микрорайонов - поставку электроэнергии на территории м.о. г.о. город Пыть-Ях осуществляет АО "Газпром энергосбыт Тюмень", заключен договор на сумму 10 186,0 тыс.руб., исполнение на 01.07.2019г. - 6 268,1 тыс.руб.
Заключен муниципальный контракт от 29.01.2018 №0187300019417000524-0269542-01 с ИП Юферицин В.В. на обслуживание и содержание электрооборудования и электрических сетей,  на сумму 8 079,4 тыс.руб., исполнение на 01.07.2019г. -1 496,9 тыс.руб. 
- Озеленение городской территории - исполнение на 01.07.2019г. -2 204,2 тыс. руб.  
 - Содержание мест захоронения - исполнение на 01.07.2019г. - 3 296,3 тыс. руб.: на территории городского кладбища  выполнен комплекс работ по уборке мусора с территории, урн, контейнеров ТБО.
 - Создание условий для массового отдыха жителей города и организация обустройства мест массового отдыха  - исполнение на 01.07.2019г. - 618,9 тыс.руб.: выполняются работы по санитарной уборке улиц, подготовке мест массового отдыха к праздничным мероприятиям, вывоз и утилизация мусора.
-  Летнее и зимнее содержание городских территорий, запланировано 21 506,0 тыс. руб., исполнение на 01.07.2019г - 12 782,7 тыс. руб.: покос травы, вывоз и утилизация травы и мусора, выполняются работы по механизированной уборке внутриквартальных проездов в зимнее время; ремонт внутриквартальных проездов.                                                                   Повышение уровня культуры населения- запланировано 3 249,0 тыс. руб. Заключено Соглашение от 14.06.2019г. с ООО СП "Лифттехсервис" на реализацию проекта инициативного бюджетирования на сумму 3 154,0 тыс. руб. На 01.07.2019г без финансирования.</t>
  </si>
  <si>
    <t xml:space="preserve">Исполнение по муниципальным программам по состоянию  на 01.07.2019г. составляет:
ВСЕГО:
к плану по бюджету, утвержденному решением Думы города Пыть-Яха о бюджете - 30,3%,
к плану по программам, утвержденному постановлениями администрации города - 33,8%; 
в т.ч.
- федеральный бюджет  - 9,9%;                                                        
- окружной бюджет  - 25,5%; 
- местный бюджет - 47,1%;
- внебюджетные источники - 62,1%
</t>
  </si>
  <si>
    <t>Оценка степени достижения целевых значений проведена по 131 показателям, по предварительным данным:
- 55 показателей - достигнуто запланированное годовое значение; 
- 23 показателя - фактическое значение составляет 50% и выше; 
- 53 показателя -  фактическое значение составляет менее 50%. 
Средний процент достижения показателей 66,7%</t>
  </si>
  <si>
    <t xml:space="preserve">Подпрограмма 1 "Общее образование. Дополнительное образование детей"                                                                                                                     - развитие системы дошкольного и общего образования - исполнение на 01.07.2019г. - 835,0 тыс.руб.                                                                                 - муниципальная составляющая окружного проекта "Успех каждого ребенка"- МАУДО "ЦДТ" (выплачена заработная плата, произведена уплата взносов в бюджетные и внебюджетные фонды, произведены расходы, связанные с содержанием учреждения). Исполнение на 01.07.2019г - 22 342,4 тыс. руб.
-обеспечение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  -   выплачена заработная плата, произведена уплата взносов в бюджетные и внебюджетные фонды, начислено и выплачено ежемесячное вознаграждение за выполнение функций классного руководителя, произведены расходы, связанные с приобретением учебников, учебного оборудования, приобретение игрушек. исполнение на 01.07.2019г -                 767 767,6 тыс. руб., в т.ч. предоставлено обучающимся питание в школах на сумму 21 750,5 тыс.руб.;                                                                                                                 </t>
  </si>
  <si>
    <t xml:space="preserve">Общий объем ввода жилья, тыс. кв.м. в год. - 1,2 или 3,0% (план  40).
Доля обеспеченности города Пыть-Яха утвержденными документами территориального планирования и градостроительного зонирования - (план  100).
Доля муниципальных услуг в электронном виде в общем количестве предоставленных услуг по выдаче разрешения на строительство, % - 100% к плану (план 50)
Удельный вес ветхого и аварийного жилищного фонда во всем жилищном фонде, % - 5,3 или 89,8% (план  5,9).
Обеспечение инженерной подготовки земельных участков, строительство систем инженерной инфраструктуры, ед. - (план 1)
Доля семей, обеспеченных жилыми помещениями от числа семей, желающих улучшить жилищные условия (отношение числа семей, которые приобрели или получили доступное и комфортное жилье в течение года, к числу семей, желающих улучшить свои жилищные условия), нарастающим итогом - 45,6 или 57,4% (план 79,4).
Количество квадратных метров расселенного аварийного жилищного фонда, млн. кв.м. - 0,004 или 400% (план 0,001)                                                                                        Общая площадь жилых помещений, приходящихся в среднем на 1 жителя, кв. м. - 17,6 или 96,2% к плану (план 18,3)
Средний процент достижения показателей по состоянию на 01.07.2019г. -  93,7%  </t>
  </si>
  <si>
    <t>Подпрограмма 4 "Ресурсное обеспечение в сфере образования и молодежной политики.                                                                                                                                                     -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израсходовано 22 723,8 тыс.руб..;                                                                                                                                                                                                                             
- выплачена компенсация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сумме 14 996,3 тыс.руб..;                              
- на осуществление отдельного государственного полномочия по организации отдыха и оздоровления детей, в том числе в этнической среде предусмотрено 9 781,6 тыс.руб.;  Планируется оздоровление в выездных лагерях 409 детей. В июне 2019 года (1 смена) в республике Крым оздоровлен 31 ребенок. Оплата путевок и расходов на сопровождение детей организованного отдыха за пределами ХМАО-Югры будет осуществлена на основании предоставленных документов в июле 2019 года. 
- на обеспечение комплексной безопасности образовательных организаций и учреждений молодежной политики израсходовано 520,7 тыс.руб..                                                                                                               -на развитие материально-технической базы муниципальных образовательных организаций, учреждений молодежной политики израсходовано 800,0 тыс. руб. (реализация наказов избирателей депутатам Думы ХМАО- Югры). Приобретено: конструкторы для д/с "Золотой ключик" , спортивный инвентарь для  МАУ "Аквацентр "Дельфин",  спортивный инвентарь для  "Школа юного туриста-краеведа"                                                      
Всего по программе исполнение на 01.07.2019г. - 882 645,2 тыс.руб.</t>
  </si>
  <si>
    <t xml:space="preserve">Подпрограмма 1 " Поддержка семьи, материнства и детства"  
-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- выплачено вознаграждение 33  родителям за воспитание 60 приемных детей по май 2019 года в сумме 9 210,9 тыс.руб..  Вознаграждение приемным родителям за июнь 2019г. будет выплачено до 15.07.2019г;
- на организацию деятельности по опеке и попечительству освоено на 01.07.2019г. - 5 904,6 тыс.руб.. Бюджетные обязательства на текущую дату оплачены в полном объеме в установленные сроки;                                                                                                                          - на осуществление полномочий по созданию и осуществлению деятельности комиссии по делам несовершеннолетних и защите их прав  исполнение на 01.07.2019 года составило 4 548,6 тыс.руб..                                  -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планируется приобретение 9 жилых помещений.  06.06.2019 состоялся аукцион на приобретение 8 жилых помещений, по 1 лоту признан несостоявшимся. Заключены контракты на сумму 12 883,5 тыс. руб. На 01.07.2019г кассовый расход не осуществлялся.                                                                                                     - обеспечение дополнительных гарантий прав на жилое помещение детей-сирот, детей, оставшихся без попечения родителей, лиц из числа детей-сирот - по состоянию на 01.07.2019г. в учреждениях ХМАО-Югры для детей-сирот, детей, оставшихся без попечения родителей, отсутствуют дети, относящиеся к данной категории граждан, у которых в собственности имеются жилые помещения либо которые имеют право пользования и проживания в жилых помещениях, расположенных на территории г. Пыть-Ях.
Подпрограмма 2 "Развитие мер социальной поддержки отдельных категорий граждан  - исполнено 3 746,7 тыс.руб.:
- выплата муниципальной пенсии за выслугу лет 69 лицам в размере 2 493,4 тыс. руб.;                                                                                                                              - единовременная выплата неработающим пенсионерам в связи с Юбилеем составила 20,0 тыс. руб. (выплату получили 2 человека);                                                               - денежные выплаты отдельным категориям граждан - 69,7 тыс.руб..;           
- субсидия на возмещение недополученных доходов организациям, предоставляющим населению услуги бань по тарифам, не обеспечивающим возмещение издержек  -  по состоянию на 01.07.2019 году количество  получателей льготы на оплату стоимости одной помывки в городской бане   составило - 4 153 человека.  Кассовое исполнение 1 163,7 тыс. руб.
</t>
  </si>
  <si>
    <t xml:space="preserve">Подпрограмма 1 «Развитие физической культуры и массового спорта» освоено 11 517,5 тыс.руб..:
- 43 городских мероприятия по развитию массовой физической культуры и спорта;
 - 4 городских мероприятия по внедрению Всероссийского физкультурно-спортивного комплекса "Готов к труду и обороне" (ГТО), 
- участвовали в 7 выездных мероприятиях.
Подпрограмма 2 «Развитие спорта высших достижений и системы подготовки спортивного резерва»  освоено 55 442,0 тыс.руб..:
- проведено 13 городских мероприятий, принято участие в 45 выездных мероприятиях.
На обеспечение учащихся спортивных школ спортивным оборудованием, экипировкой и инвентарем, проведению тренировочных сборов и участию в соревнованиях запланировано 753,9 тыс.руб.., по состоянию на 01.07.2019г. исполнение 409,1 тыс. руб..                                                                                                               
В рамках реализации наказов избирателей депутатам Думы Ханты-Мансийского автономного округа затрачено 1 094,5 тыс.руб.., в т.ч.:
МБОУ СШ - приобретена спортивная экипировка, мягкий инвентарь на сумму 549,5  тыс. руб.
МБОУ СШОР - приобретены  шлемы, техническое оборудование для проведения соревнований (телевизоры, нетбуки) на сумму 500,0 тыс. руб.       
МАУ СК- приобретено спортивное оборудование для секции волейбола    (тренажер для отработки нападающего удара в волейболе) на сумму 45 тыс. руб.   </t>
  </si>
  <si>
    <t xml:space="preserve">Уровень регистрируемой безработицы к численности экономически активного населения в муниципальном образовании (на конец года), % -0,17 или 117,6% к плану ( план 0,2) 
Численность пострадавших в результате несчастных случаев на производстве с утратой трудоспособности на 1 рабочий день и более, человек -  (план 3), показатель обратный, рассчитывается по итогам года. 
Доля инвалидов, трудоустроенных в организации муниципального сектора экономики, к общему числу трудоустроенных инвалидов (на конец года), % - (план 50).                                                                                                                Численность трудоустроенных граждан, из числа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 (ежегодно), человек - 100% к плану (план 1).                                                                                                  Численность граждан предпенсионного возраста, прошедших профессиональное обучение и получивших дополнительное профессиональное образование (ежегодно), человек - (план 8)                                              
Средний процент достижения показателей по состоянию на 01.07.2019г. - 
43,5% </t>
  </si>
  <si>
    <r>
      <t xml:space="preserve">Подпрограмма I «Содействие развитию градостроительной деятельности» запланировано 6 541,7,0 тыс.руб. 
</t>
    </r>
    <r>
      <rPr>
        <sz val="12"/>
        <color indexed="8"/>
        <rFont val="Times New Roman"/>
        <family val="1"/>
      </rPr>
      <t xml:space="preserve">  - разработка проекта планировки и межевания территории города Пыть-Яха, предусмотрено 2 250,0 тыс.руб. Заключены МК от 29.04.2019г. с ООО АКБ "Куб-А" на разработку проекта планировки и межевания территорий: мкр. № 6а «Северный», подъездная автодорога общего пользования в мкр. 1 "Центральный". Срок выполнения работ до 01.11.2019  </t>
    </r>
    <r>
      <rPr>
        <sz val="12"/>
        <rFont val="Times New Roman"/>
        <family val="1"/>
      </rPr>
      <t xml:space="preserve">                                                                                             -на выполнение обосновывающих материалов для подготовки документов территориального планирования (обновление планово-картографического материала) запланировано 4 291,7 тыс. руб. На 01.07.2019г. финансирование не осуществлялось.                                                                                                        Подпрограмма II «Содействие развитию жилищного строительства»                                                         </t>
    </r>
    <r>
      <rPr>
        <sz val="12"/>
        <color indexed="8"/>
        <rFont val="Times New Roman"/>
        <family val="1"/>
      </rPr>
      <t xml:space="preserve">- на приобретение жилья для переселения граждан из жилых
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 запланировано 91 424,0 тыс.руб.. (в т.ч. о/б - 82 953,9 тыс. руб., м/б - 8 470,1 тыс.руб.). Улучшили жилищные условия - 73 семьи. Приобретены 3 квартиры. Исполнение на 01.07.2019г - 12 981,7 тыс. руб. </t>
    </r>
    <r>
      <rPr>
        <sz val="12"/>
        <rFont val="Times New Roman"/>
        <family val="1"/>
      </rPr>
      <t xml:space="preserve">
  - на ликвидацию и расселение  приспособленных для проживания строений предусмотрено 1 372 857,3 тыс.руб.. (в т.ч. о/б - 1 221 843,0 тыс. руб., м/б - 151 014,3 тыс.руб..), предоставлено 37 жилых помещений на условиях ком. найма, по состоянию на 01.07.2019г. исполнение 87 161,1 тыс. руб.                                                                                                                                      -выплата выкупной стоимости. Предоставлено жилое помещение 3-м семьям на сумму 5 832,4 тыс. руб.        
- демонтаж аварийного, непригодного жилищного фонда на 01.07.2019г демонтировано 5 МКД, исполнение 1 079,8 тыс. руб.      
-Федеральный проект "Обеспечение устойчивого сокращения непригодного для проживания жилищного фонда"- приобретены жилые помещения для переселения из аварийных жилых домов  (3 квартиры). Оплачено из местного бюджета -910,7 тыс. руб. Полная оплата планируется на начало июля 2019г.                                    
</t>
    </r>
  </si>
  <si>
    <t xml:space="preserve">Подпрограмма 1 «Организация и обеспечение мероприятий в сфере гражданской обороны, защиты населения и территорий муниципального образования городской округ город Пыть-Ях от чрезвычайных ситуаций» - по состоянию на 01.07.2019 исполнение 942,3 тыс.руб.:
- изготовлены памятки в количестве 3500  штук на сумму 44,1 тыс. рую.;                                                                                                                - заключены договоры  на обслуживание систем оповещения на сумму 636,5 тыс.руб., исполнение на 01.07.2019г. - 375,0 тыс. руб.;                                              - изготовлены 2 видеоролика по противопожарной безопасности, прокат осуществляется с 15.04.2019г.;                                                                               - изготовление и установка знаков по безопасности на водных объектах получены в количестве 5 шт.(оплата в течение 30 дней с даты акта сдачи-приемки;                                                                                                                                                                                                      - создание и содержание необходимого материального запаса для системы оповещения населения - приобретено оборудование для системы оповещения населения на сумму 523,2 тыс. руб.
Подпрограмма 2 «Укрепление пожарной безопасности в муниципальном образовании городской округ город Пыть-Ях» - по состоянию на 01.07.2019г. исполнение 1 330,3 тыс. руб.:                                                                                          - заключено Соглашение № 13 о субсидировании фактических затрат на выполнение работ по содержанию, обслуживанию и ремонту наружных источников противопожарного водоснабжения, являющихся муниципальной собственностью с МУП "УГХ" на сумму 375,0 тыс. руб., исполнение 100%.
 - заключены муниципальные контракты  с ООО «НордСтройЛес» на проведение работ по обустройству и содержанию минерализованных полос  на общую сумму 955,3 тыс. руб. - исполнение 100%;                                                                                                     
Подпрограмма 3 "Материально-техническое и финансовое обеспечение деятельности МКУ "ЕДДС города Пыть-Яха", исполнение на 01.07.2019г. - 9 776,2 тыс.руб.
В рамках обучения населения в области защиты от чрезвычайных ситуаций и гражданской обороне проведено 95 выступлений и публикаций в СМИ по вопросам пожарной безопасности, из них: на ТВ – 74 выступления; на радио – 4; в периодической печати – 6; на интернет-порталах – 11.
- распространено 2 254 памятки по противопожарной безопасности в учреждениях социальной сферы и с массовым пребыванием людей, в том числе детей. Проинструктировано 2 330 человек.                                                     - проведено 16 объектовых тренировок и учений с привлечением персонала и учащихся по теме «Действия персонала при пожаре».
</t>
  </si>
  <si>
    <t>Подпрограмма 1 "Автомобильный транспорт"                             
Предоставлена субсидия МУПАТП на возмещение недополученных доходов в связи с оказанием услуг по городским пассажирским перевозкам в размере 77 873,2 тыс.руб., исполнение на 01.07.2019 г. -         35 861,2 тыс. руб.
Подпрограмма 2 "Дорожное хозяйство"                                                                                                   - содержание автомобильных дорог и искусственных сооружений на них - исполнение на 01.07.2019г. 26 930,0 тыс. руб.
-на мероприятие по строительству (реконструкции), капитальному ремонту и ремонту автомобильных дорог общего пользования местного значения предусмотрено 34 289,6 тыс.руб. из окружного бюджета. Софинансирование местного бюджета - 4 117,8 тыс. руб.                                                            ведутся работы по капитальному ремонту ул. Романа Кузоваткина, срок выполнения октябрь 2019г., согласно утвержденному графику работ, исполнение на 01.07.2019г. - 2 529,8 тыс. руб.                                                   Подпрограмма 4 "Безопасность дорожного движения"
Оказаны услуги по обеспечению работоспособности системы видеофиксации нарушений правил дорожного движения на сумму 498,6 тыс. руб.</t>
  </si>
  <si>
    <t xml:space="preserve">Подпрограмма 1 "Организация бюджетного процесса в м.о.г.о. город Пыть-Ях"
В целях своевременного и качественного проведения работы по разработке проекта бюджета принято постановление администрации города от 14.07.2014 № 175-па (в ред. от 24.07.2017 № 193-па). 
Начало работы по составлению проекта бюджета города начинается с утверждения Графика подготовки, рассмотрения документов и материалов, разрабатываемых  при составлении проекта решения  о бюджете городского округа  города Пыть-Яха на очередной финансовый год и плановый период. На 2019 год и плановый период 2020-2021 годы  бюджет города Пыть-Яха утверждён решением Думы города Пыть-Яха от14.12.2018 года № 210. 
Подпрограмма 2 "Управление муниципальным долгом в м.о.г.о. город Пыть-Ях"
Оплата процентов по состоянию на 01.07.2019 года составила 2 921,8 тыс.руб. в том числе: по муниципальному контракту №0187300019417000517-0269542-01 от 10.01.2018 заключенному с ПАО "СБЕРБАНК России"" -1 516,4 тыс.руб. По договору бюджетного кредита заключенного с Департаментом финансов ХМАО-Югра - 1 405,4 тыс. рублей. График гашения основного долга  по вышеуказанным обязательствам не предусмотрен.                                                                                                  Согласно определению суда, заключено мировое соглашение с ПАО Банк ФК Открытие о погашении принятых обязательств по выданным муниципальным гарантиям МУП "УГХ". По состоянию на 01.07.2019 г администрацией города произведено гашение основного долга по договорам кредитной линии в сумме 35 639,7 тыс.руб.                                       Подпрограмма 3 "Формирование резервных средств в бюджете города"   По итогам конкурса  «Твоя инициатива - Твой бюджет» определен проект, средства в сумме 3 154,26 тыс. рублей на муниципальную программу "Содержание городских территорий, озеленение и благоустройство в городе Пыть-Яхе" для реализации мероприятий. Средства в сумме 7 203,3 тыс. рублей зарезервированы для частичного обеспечения расходов связанных с повышением оплаты труда отдельных категорий работников муниципальных учреждений. </t>
  </si>
  <si>
    <t xml:space="preserve">Заключены договоры:
- от 24.12.2018 №174 г. с Пыть-Яхской городской организацией Общероссийской общественной организации «Всероссийское общество инвалидов» на предоставление субсидии (гранта) на сумму 887,5 тыс. руб., исполнение на 01.07.2019г. - 443,8 тыс. руб.;
- от 24.12.2018 №173 с Пыть-Яхской городской общественной организацией ветеранов войны (пенсионеров), труда, Вооруженных сил и правоохранительных органов на предоставление субсидии (гранта) на сумму 486,5 тыс.руб., исполнение на 01.07.2019г.- 243,2 тыс. руб.
- от 24.12.2018 №175 с Пыть-Яхским городским отделением Российского союза ветеранов Афганистана "Побратимы" на сумму 200 тыс. руб., исполнение  на 01.07.2019г - 110 тыс. руб.
Заключен муниципальный контракт от 26.01.2019 №04 с МАУ "Телерадиокомпания Пыть-Яхинформ" на оказание информационных услуг на сумму 46,9 тыс. руб. Исполнение на 01.07.2019г -  11,3 тыс. руб. 
Заключено соглашение  с МАУ ТРК "Пыть-Яхинформ" о порядке и условиях предоставления субсидии на финансовое обеспечение выполнения муниципального задания на оказание муниципальных 
услуг (выполнения работ) на сумму 27 157,6 тыс.руб.   По состоянию на 01.07.2019г. исполнение по телерадиовещанию - 7 975,3 тыс.руб.; в печатном СМИ - 3 936,3 тыс.руб. 
- издано 25 номеров общественно-политического еженедельника в количестве 1 002 000 шт., в т.ч. «Новая Северная газета» -119 200 шт. и информационного приложения «Официальный вестник» - 882 800 шт. 
- В телевизионном эфире вышли 134 программы, количество изготовленных информационных объявлений в бегущую строку в 
количестве 38 мин. 175 с.
Количество изготовленных информационных объявлений в блок полезной информации в количестве 22 мин. 94 сек.
Количество изготовленных и прокатанных информационных, социальных роликов к различным датам и событиям, пропагандистского и просветительского характера в количестве 263 мин. 82 сек.
- В радиоэфире прошли 150 выпусков программы «Новости» в количестве 356 минут 40 секунд. </t>
  </si>
  <si>
    <t xml:space="preserve">В целях реализации мероприятий по управлению и распоряжению муниципальным имуществом заключены:
-  4 контракта на изготовление технических планов, в результате паспортизировано 10 объектов недвижимости;
-  6 контрактов на определение рыночной оценки имущества, в результате оценено 17 объектов муниципальной собственности;
-  агентский договор с ООО "РКЦ-ЖКХ» на оплату услуг, связанных с начислением, организацией сбора и учета платежей  за найм жилых помещений по договорам социального найма;
- в целях определения технического состояния конструкций зданий проведено обследование жилого дома по адресу мкр.8 «Горка» дом 3 (СУ-17), и  5 нежилых объектов. Исполнение на 01.07.2019г -568,0 тыс. руб.                                                                                                           Для  обеспечения  надлежащего  уровня  эксплуатации  муниципального  имущества:                                                                                               - оплачена задолженность за ноябрь, декабрь  2018 года, а так же текущая  перед УК и УГХ за незакрепленные жилые и нежилые помещения, заключено  86 муниципальных контрактов и соглашений. 
- заключен 1 контракт на выполнение работ по периметральному ограждению, 3 соглашения с фондом капитального ремонта МКД.                 - в целях формирования фонда капитального ремонта общего имущества в многоквартирных жилых домах заключены 3 дополнительных соглашения с Некоммерческой организацией «Югорский фонд капитального ремонта многоквартирных домов» от 29.08.2014 № 166 МС. Исполнение на 01.07.2019г - 8 301,1 тыс.руб.
Проведение мероприятий по землеустройству и землепользовании:                   -заключен 1 контракт. Исполнение на 01.07.2019г. 100,4 тыс. руб.
</t>
  </si>
  <si>
    <t xml:space="preserve">На повышение профессионального уровня муниципальных служащих и резерва управленческих кадров в г. Пыть-Яхе затрачено по состоянию на 01.07.2019г. 276,6 тыс. руб. Дополнительное проффесиональное образование получили 36 муниципальных служащих, в т.ч. лица, состоящие в кадровом резерве.                                                                                                              На обеспечение деятельности администрации города Пыть-Яха затрачено 252 742,8 тыс.руб. Выплачена заработная плата и начисления на заработную плату за январь-июнь 2019 г., услуги связи, командировочные расходы, приобретены хозяйственные и канцелярские товары.
На осуществление полномочий по государственной регистрации актов 
гражданского состояния израсходовано на 01.07.2019г - 3 788,1 тыс.руб.  
На 01.07.2019 проведено 4 заседания конкурсной комиссии (на замещение должностей м/с) – по результатам конкурса отобраны 3 кандидата, 1 кандидат рекомендован ко включению в кадровый резерв; 5 заседаний комиссии по вопросам муниципальной службы, резерва управленческих кадров при главе города Пыть-Яха: по результатам конкурсного отбора 10 участников конкурса включены в кадровый резерв администрации города.
</t>
  </si>
  <si>
    <t xml:space="preserve">Подпрограмма 1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конфликтов", запланировано из м/б 80,0 тыс.руб.                                                                        - в течение 2 квартала 2019 года проведено 75 мероприятий, из них:                -29.04.2019 МАУК «Культурный центр: библиотека-музей» ЦБС. Встреча с митрополитом Ханты-Мансийским и Сургутским – Павлом с сотрудниками учреждений образования, культуры и физической культуры и спорта. Охват аудитории 65 чел.,                                                                                        -14.06.2019 года в МДОАУ д/с «Белочка» состоялось мероприятие ко Дню России,  в котором приняли участие 109 человек.                                                       -11.06.2019 года в МДОАУ «Аленький цветочек»  для детей был организован праздник, посвященный Дню России. В мероприятии приняли участие 75 человек.
За отчетный период был опубликован 21 материал, направленный на гармонизацию межнациональных и межконфессиональных отношений, профилактику экстремизма; организовано информационное сопровождение в СМИ мероприятий.
Совместно с ДО и МП в общественно-политическом еженедельнике города Пыть-Яха "Новая северная газета" открыта рубрика «Дети рисуют», в рамках которой еженедельно публикуются рисунки школьников Пыть-Яха по теме дружбы народов, межнационального согласия. За отчетный период рубрика вышла в 3 номерах.
Подпрограмма 2 "Участие в профилактике экстремизма, а также в минимизации и (или) ликвидации последствий проявлений экстремизма", запланировано из м/б 80,0 тыс.руб. Во втором квартале  было выявлено 30 материалов экстремистского и террористического характера, 8 из которых включены в Федеральный список экстремистских материалов. В апреле-мае 2019 года общеобразовательными организациями проведены встречи  представителей субъектов профилактики с обучающимися, в рамках проведения «Декад правовых знаний», Единых дней профилактики, индивидуальных и групповых  бесед, охват 1518 человек.  
</t>
  </si>
  <si>
    <t xml:space="preserve">Подпрограмма 2. Поддержка творческих инициатив, способствующих самореализации населения. Произведены расходы на содержание МБОУ ДО "ДШИ", МАУК "КДЦ", выплату заработной платы сотрудникам, проведение мероприятий;                                                                                                                                 
- поддержка одаренных детей и молодежи, развитие художественного образования - освоено 35 055,5 тыс.руб.                                                                                                                -стимулирование культурного разнообразия в муниципальном образовании- освоено 47 714,0 тыс. руб.                                                                                           -федеральный проект "Творческие люди" (обучение на курсах повышения квалификации, участие в профессиональных конкурсах, выставках сотрудников МАУК "КЦ: библиотека-музей" и МБОУ ДО "ДШИ") исполнение на 01.07.2019г - 20 тыс. руб.                                                                                - сохранение нематериального и материального наследия Югры и продвижение культурных проектов. За отчетный период сотрудники Краеведческого музея МАУК "КЦ: библиотека-музей" приняли участие в 3-х семинарах, конференциях, ярмарках. Исполнение на 01.07.2019г. - 21,4 тыс. руб.                                                                                                                                                                             
</t>
  </si>
  <si>
    <r>
      <t xml:space="preserve">Подпрограмма "Создание условий для обеспечения качественными коммунальными услугами", по состоянию на 01.07.2019г. финансирование не осуществлялось. Реализация мероприятий:
 - реконструкция, расширение, модернизация, строительство объектов коммунального комплекса (ВОС-1). 10.01.2019 года заключен МК на выполнение работ по корректировке проекта, с ООО «РИА-Инжиниринг». Срок выполнения работ, с учетом прохождения государственной экспертизы, до 31.08.2019 г.                                                                               ВОС-3: В рамках муниципального контракта, заключенного с ФГАОУ ВО НИ Томский политехнический университет по объекту «Реконструкция ВОС – 3», после устранения выданных Госэкспертизой замечаний, 07.02.2019г. получено положительное заключение экспертизы по технической части документации. 22.03.2019 г. получено положительное заключение достоверной сметной стоимости.
В адрес Минстроя России ДепЖККиЭ направлена заявка на участие в распределении субсидии из федерального бюджета в рамках федерального проекта «Чистая вода»  на 2019, 2020, 2021г.г.  
</t>
    </r>
  </si>
  <si>
    <t xml:space="preserve">Подпрограмма "Поддержка частных инвестиций в жилищно-коммунальном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предусмотрено 45 045,2 тыс. руб.                                                                           м                               - 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периоду. Утвержден перечень объектов распоряжением администрации города № 387-ра от 27.02.2019 г. (внесение изменений №515-ра от 22.03.2019). По 2 объектам заключены контракты на выполнение работ по капитальному ремонту сетей теплоснабжения с ООО "Мегастрой".                                                                                                        -поддержка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соглашений. 26.12.2018 года заключен МК с ООО «Объединение энергоменеджмента». Работы выполнятся поэтапно. Срок выполнения работ 31.07.2019 г. По 3-м этапам работы выполнены и оплачены. По 4-ому этапу выполнены работы по  техническому обследованию объектов теплоснабжения, водоснабжения и водоотведения, находящихся в муниципальной собственности города Пыть-Яха, планируемых к передаче в концессию, документация на согласовании. Исполнение на 01.07.2019г. - 1 494,0 тыс. руб.   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</si>
</sst>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right" vertical="top" wrapText="1"/>
    </xf>
    <xf numFmtId="188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/>
    </xf>
    <xf numFmtId="188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188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188" fontId="0" fillId="0" borderId="1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188" fontId="0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188" fontId="1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188" fontId="1" fillId="0" borderId="15" xfId="0" applyNumberFormat="1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188" fontId="1" fillId="0" borderId="0" xfId="0" applyNumberFormat="1" applyFont="1" applyFill="1" applyBorder="1" applyAlignment="1">
      <alignment vertical="top"/>
    </xf>
    <xf numFmtId="188" fontId="1" fillId="0" borderId="16" xfId="0" applyNumberFormat="1" applyFont="1" applyFill="1" applyBorder="1" applyAlignment="1">
      <alignment horizontal="right" vertical="top"/>
    </xf>
    <xf numFmtId="188" fontId="1" fillId="0" borderId="12" xfId="0" applyNumberFormat="1" applyFont="1" applyFill="1" applyBorder="1" applyAlignment="1">
      <alignment horizontal="right" vertical="top"/>
    </xf>
    <xf numFmtId="188" fontId="1" fillId="0" borderId="15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188" fontId="3" fillId="0" borderId="0" xfId="0" applyNumberFormat="1" applyFont="1" applyFill="1" applyAlignment="1">
      <alignment horizontal="center" vertical="top" wrapText="1"/>
    </xf>
    <xf numFmtId="2" fontId="2" fillId="0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18" xfId="0" applyNumberFormat="1" applyFont="1" applyFill="1" applyBorder="1" applyAlignment="1" applyProtection="1">
      <alignment horizontal="center" vertical="top" wrapText="1"/>
      <protection locked="0"/>
    </xf>
    <xf numFmtId="2" fontId="2" fillId="0" borderId="19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>
      <alignment vertical="top"/>
    </xf>
    <xf numFmtId="4" fontId="1" fillId="0" borderId="12" xfId="42" applyNumberFormat="1" applyFont="1" applyFill="1" applyBorder="1" applyAlignment="1">
      <alignment horizontal="left" vertical="top" wrapText="1"/>
    </xf>
    <xf numFmtId="4" fontId="1" fillId="0" borderId="14" xfId="42" applyNumberFormat="1" applyFont="1" applyFill="1" applyBorder="1" applyAlignment="1">
      <alignment horizontal="left" vertical="top" wrapText="1"/>
    </xf>
    <xf numFmtId="4" fontId="1" fillId="0" borderId="15" xfId="42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0" fillId="0" borderId="12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/>
    </xf>
    <xf numFmtId="0" fontId="40" fillId="0" borderId="15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0"/>
  <sheetViews>
    <sheetView tabSelected="1" view="pageBreakPreview" zoomScale="50" zoomScaleNormal="55" zoomScaleSheetLayoutView="50" workbookViewId="0" topLeftCell="A1">
      <pane xSplit="5" ySplit="4" topLeftCell="F10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66" sqref="D66:D72"/>
    </sheetView>
  </sheetViews>
  <sheetFormatPr defaultColWidth="8.8515625" defaultRowHeight="12.75"/>
  <cols>
    <col min="1" max="1" width="4.00390625" style="2" customWidth="1"/>
    <col min="2" max="2" width="20.7109375" style="3" customWidth="1"/>
    <col min="3" max="3" width="16.28125" style="2" customWidth="1"/>
    <col min="4" max="4" width="16.57421875" style="2" customWidth="1"/>
    <col min="5" max="5" width="17.28125" style="3" customWidth="1"/>
    <col min="6" max="6" width="17.7109375" style="4" customWidth="1"/>
    <col min="7" max="7" width="16.28125" style="4" customWidth="1"/>
    <col min="8" max="8" width="14.8515625" style="4" customWidth="1"/>
    <col min="9" max="9" width="13.28125" style="4" customWidth="1"/>
    <col min="10" max="10" width="11.7109375" style="4" customWidth="1"/>
    <col min="11" max="12" width="10.421875" style="4" customWidth="1"/>
    <col min="13" max="13" width="71.28125" style="3" customWidth="1"/>
    <col min="14" max="14" width="76.8515625" style="3" customWidth="1"/>
    <col min="15" max="15" width="10.00390625" style="9" customWidth="1"/>
    <col min="16" max="16" width="8.28125" style="9" customWidth="1"/>
    <col min="17" max="18" width="8.8515625" style="9" customWidth="1"/>
    <col min="19" max="19" width="8.8515625" style="10" customWidth="1"/>
    <col min="20" max="20" width="14.28125" style="9" customWidth="1"/>
    <col min="21" max="21" width="12.00390625" style="9" customWidth="1"/>
    <col min="22" max="22" width="13.8515625" style="9" customWidth="1"/>
    <col min="23" max="16384" width="8.8515625" style="9" customWidth="1"/>
  </cols>
  <sheetData>
    <row r="1" spans="1:14" ht="57.75" customHeight="1">
      <c r="A1" s="47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ht="28.5" customHeight="1">
      <c r="N2" s="4" t="s">
        <v>11</v>
      </c>
    </row>
    <row r="3" spans="1:19" ht="60" customHeight="1">
      <c r="A3" s="31" t="s">
        <v>2</v>
      </c>
      <c r="B3" s="31" t="s">
        <v>3</v>
      </c>
      <c r="C3" s="31" t="s">
        <v>104</v>
      </c>
      <c r="D3" s="31" t="s">
        <v>4</v>
      </c>
      <c r="E3" s="31" t="s">
        <v>5</v>
      </c>
      <c r="F3" s="31" t="s">
        <v>40</v>
      </c>
      <c r="G3" s="49"/>
      <c r="H3" s="31" t="s">
        <v>14</v>
      </c>
      <c r="I3" s="31" t="s">
        <v>15</v>
      </c>
      <c r="J3" s="49"/>
      <c r="K3" s="49"/>
      <c r="L3" s="49"/>
      <c r="M3" s="31" t="s">
        <v>20</v>
      </c>
      <c r="N3" s="31" t="s">
        <v>19</v>
      </c>
      <c r="O3" s="53" t="s">
        <v>34</v>
      </c>
      <c r="P3" s="55" t="s">
        <v>35</v>
      </c>
      <c r="Q3" s="55" t="s">
        <v>36</v>
      </c>
      <c r="R3" s="55" t="s">
        <v>37</v>
      </c>
      <c r="S3" s="52" t="s">
        <v>38</v>
      </c>
    </row>
    <row r="4" spans="1:25" ht="129.75" customHeight="1">
      <c r="A4" s="31"/>
      <c r="B4" s="31"/>
      <c r="C4" s="31"/>
      <c r="D4" s="31"/>
      <c r="E4" s="31"/>
      <c r="F4" s="5" t="s">
        <v>12</v>
      </c>
      <c r="G4" s="5" t="s">
        <v>105</v>
      </c>
      <c r="H4" s="31"/>
      <c r="I4" s="5" t="s">
        <v>11</v>
      </c>
      <c r="J4" s="5" t="s">
        <v>16</v>
      </c>
      <c r="K4" s="5" t="s">
        <v>17</v>
      </c>
      <c r="L4" s="5" t="s">
        <v>18</v>
      </c>
      <c r="M4" s="31"/>
      <c r="N4" s="31"/>
      <c r="O4" s="54"/>
      <c r="P4" s="56"/>
      <c r="Q4" s="56"/>
      <c r="R4" s="56"/>
      <c r="S4" s="52"/>
      <c r="T4" s="11"/>
      <c r="U4" s="11"/>
      <c r="V4" s="11"/>
      <c r="W4" s="11"/>
      <c r="X4" s="11"/>
      <c r="Y4" s="11"/>
    </row>
    <row r="5" spans="1:25" ht="45" customHeight="1">
      <c r="A5" s="31" t="s">
        <v>33</v>
      </c>
      <c r="B5" s="31"/>
      <c r="C5" s="31"/>
      <c r="D5" s="31"/>
      <c r="E5" s="1" t="s">
        <v>7</v>
      </c>
      <c r="F5" s="6">
        <f>F6+F7+F8+F10</f>
        <v>4980607.7</v>
      </c>
      <c r="G5" s="6">
        <f>G6+G7+G8</f>
        <v>5347706.699999999</v>
      </c>
      <c r="H5" s="6">
        <f>H6+H7+H8+H10</f>
        <v>1709126.5</v>
      </c>
      <c r="I5" s="6">
        <f>I6+I7+I8+I10</f>
        <v>1682192.7000000002</v>
      </c>
      <c r="J5" s="7">
        <f>I5/F5*100</f>
        <v>33.77484839851972</v>
      </c>
      <c r="K5" s="7">
        <f>(I5-I10)/G5*100</f>
        <v>30.320512903222614</v>
      </c>
      <c r="L5" s="7">
        <f>I5/H5*100</f>
        <v>98.42411898709663</v>
      </c>
      <c r="M5" s="38" t="s">
        <v>125</v>
      </c>
      <c r="N5" s="38" t="s">
        <v>126</v>
      </c>
      <c r="O5" s="12">
        <f>P5+Q5+R5</f>
        <v>131</v>
      </c>
      <c r="P5" s="12">
        <f>P11+P18+P24+P31+P36+P42+P48+P54+P60+P66+P79+P85+P91+P97+P103+P109+P115+P121+P127+P133+P73</f>
        <v>55</v>
      </c>
      <c r="Q5" s="12">
        <f>Q11+Q18+Q24+Q31+Q36+Q42+Q48+Q54+Q60+Q66+Q79+Q85+Q91+Q97+Q103+Q109+Q115+Q121+Q127+Q133+Q73</f>
        <v>23</v>
      </c>
      <c r="R5" s="12">
        <f>R11+R18+R24+R31+R36+R42+R48+R54+R60+R66+R79+R85+R91+R97+R103+R109+R115+R121+R127+R133+R73</f>
        <v>53</v>
      </c>
      <c r="S5" s="12">
        <f>(S11+S18+S24+S31+S36+S42+S48+S54+S60+S66+S79+S85+S91+S97+S103+S109+S115+S121+S127+S133+S73)/21</f>
        <v>66.71190476190476</v>
      </c>
      <c r="T5" s="11"/>
      <c r="U5" s="11"/>
      <c r="V5" s="11"/>
      <c r="W5" s="11"/>
      <c r="X5" s="11"/>
      <c r="Y5" s="11"/>
    </row>
    <row r="6" spans="1:25" ht="38.25" customHeight="1">
      <c r="A6" s="31"/>
      <c r="B6" s="31"/>
      <c r="C6" s="31"/>
      <c r="D6" s="31"/>
      <c r="E6" s="1" t="s">
        <v>8</v>
      </c>
      <c r="F6" s="6">
        <f aca="true" t="shared" si="0" ref="F6:I7">F13+F19+F31+F37+F43+F49+F55+F61+F67+F80+F86+F92+F98+F104+F110+F116+F122+F128+F134</f>
        <v>40902.200000000004</v>
      </c>
      <c r="G6" s="6">
        <f t="shared" si="0"/>
        <v>40879.5</v>
      </c>
      <c r="H6" s="6">
        <f t="shared" si="0"/>
        <v>4041.2000000000003</v>
      </c>
      <c r="I6" s="6">
        <f t="shared" si="0"/>
        <v>4041.2000000000003</v>
      </c>
      <c r="J6" s="7">
        <f>I6/F6*100</f>
        <v>9.880153145796559</v>
      </c>
      <c r="K6" s="7">
        <f>I6/G6*100</f>
        <v>9.885639501461615</v>
      </c>
      <c r="L6" s="7">
        <f aca="true" t="shared" si="1" ref="L6:L11">I6/H6*100</f>
        <v>100</v>
      </c>
      <c r="M6" s="38"/>
      <c r="N6" s="38"/>
      <c r="O6" s="12"/>
      <c r="P6" s="11"/>
      <c r="Q6" s="11"/>
      <c r="R6" s="11"/>
      <c r="S6" s="12"/>
      <c r="T6" s="11"/>
      <c r="U6" s="11"/>
      <c r="V6" s="11"/>
      <c r="W6" s="11"/>
      <c r="X6" s="11"/>
      <c r="Y6" s="11"/>
    </row>
    <row r="7" spans="1:25" ht="48" customHeight="1">
      <c r="A7" s="31"/>
      <c r="B7" s="31"/>
      <c r="C7" s="31"/>
      <c r="D7" s="31"/>
      <c r="E7" s="1" t="s">
        <v>1</v>
      </c>
      <c r="F7" s="6">
        <f t="shared" si="0"/>
        <v>3077106.5</v>
      </c>
      <c r="G7" s="6">
        <f t="shared" si="0"/>
        <v>3095737.1999999997</v>
      </c>
      <c r="H7" s="6">
        <f t="shared" si="0"/>
        <v>812947.4</v>
      </c>
      <c r="I7" s="6">
        <f t="shared" si="0"/>
        <v>786013.6000000001</v>
      </c>
      <c r="J7" s="7">
        <f>I7/F7*100</f>
        <v>25.54391926311293</v>
      </c>
      <c r="K7" s="7">
        <f>I7/G7*100</f>
        <v>25.390191389630886</v>
      </c>
      <c r="L7" s="7">
        <f t="shared" si="1"/>
        <v>96.6868951176915</v>
      </c>
      <c r="M7" s="38"/>
      <c r="N7" s="38"/>
      <c r="O7" s="11"/>
      <c r="P7" s="11"/>
      <c r="Q7" s="11"/>
      <c r="R7" s="11"/>
      <c r="S7" s="12"/>
      <c r="T7" s="11"/>
      <c r="U7" s="11"/>
      <c r="V7" s="12"/>
      <c r="W7" s="11"/>
      <c r="X7" s="11"/>
      <c r="Y7" s="11"/>
    </row>
    <row r="8" spans="1:25" ht="39.75" customHeight="1">
      <c r="A8" s="31"/>
      <c r="B8" s="31"/>
      <c r="C8" s="31"/>
      <c r="D8" s="31"/>
      <c r="E8" s="1" t="s">
        <v>9</v>
      </c>
      <c r="F8" s="6">
        <f>F15+F21+F27+F33+F39+F45+F51+F57+F63+F69+F88+F82+F94+F100+F106+F112+F118+F124+F130+F136+F76</f>
        <v>1764774.1999999997</v>
      </c>
      <c r="G8" s="6">
        <f>G15+G21+G27+G33+G39+G45+G51+G57+G63+G69+G88+G82+G94+G100+G106+G112+G118+G124+G130+G136+G76</f>
        <v>2211090</v>
      </c>
      <c r="H8" s="6">
        <f>H15+H21+H27+H33+H39+H45+H51+H57+H63+H69+H88+H82+H94+H100+H106+H112+H118+H124+H130+H136</f>
        <v>831397.3</v>
      </c>
      <c r="I8" s="6">
        <f>I15+I21+I27+I33+I39+I45+I51+I57+I63+I69+I88+I82+I94+I100+I106+I112+I118+I124+I130+I136</f>
        <v>831397.3</v>
      </c>
      <c r="J8" s="7">
        <f>I8/F8*100</f>
        <v>47.11068985482677</v>
      </c>
      <c r="K8" s="7">
        <f>I8/G8*100</f>
        <v>37.60124192140528</v>
      </c>
      <c r="L8" s="7">
        <f>I8/H8*100</f>
        <v>100</v>
      </c>
      <c r="M8" s="38"/>
      <c r="N8" s="38"/>
      <c r="O8" s="11"/>
      <c r="P8" s="11"/>
      <c r="Q8" s="11"/>
      <c r="R8" s="11"/>
      <c r="S8" s="12"/>
      <c r="T8" s="11"/>
      <c r="U8" s="11"/>
      <c r="V8" s="11"/>
      <c r="W8" s="11"/>
      <c r="X8" s="11"/>
      <c r="Y8" s="11"/>
    </row>
    <row r="9" spans="1:25" ht="72" customHeight="1">
      <c r="A9" s="31"/>
      <c r="B9" s="31"/>
      <c r="C9" s="31"/>
      <c r="D9" s="31"/>
      <c r="E9" s="1" t="s">
        <v>13</v>
      </c>
      <c r="F9" s="6" t="s">
        <v>0</v>
      </c>
      <c r="G9" s="6">
        <f>G34+G40+G16+G58+G64</f>
        <v>1659681</v>
      </c>
      <c r="H9" s="6">
        <f>I9</f>
        <v>88063.09999999999</v>
      </c>
      <c r="I9" s="6">
        <f>I34+I40+I16+I64+I58</f>
        <v>88063.09999999999</v>
      </c>
      <c r="J9" s="7" t="s">
        <v>0</v>
      </c>
      <c r="K9" s="7" t="s">
        <v>0</v>
      </c>
      <c r="L9" s="7">
        <f>I9/H9*100</f>
        <v>100</v>
      </c>
      <c r="M9" s="38"/>
      <c r="N9" s="38"/>
      <c r="O9" s="11"/>
      <c r="P9" s="11"/>
      <c r="Q9" s="11"/>
      <c r="R9" s="11"/>
      <c r="S9" s="12"/>
      <c r="T9" s="11"/>
      <c r="U9" s="11"/>
      <c r="V9" s="11"/>
      <c r="W9" s="11"/>
      <c r="X9" s="11"/>
      <c r="Y9" s="11"/>
    </row>
    <row r="10" spans="1:25" ht="35.25" customHeight="1">
      <c r="A10" s="31"/>
      <c r="B10" s="31"/>
      <c r="C10" s="31"/>
      <c r="D10" s="31"/>
      <c r="E10" s="1" t="s">
        <v>10</v>
      </c>
      <c r="F10" s="6">
        <f>F17+F23+F35+F41+F65</f>
        <v>97824.79999999999</v>
      </c>
      <c r="G10" s="6" t="s">
        <v>0</v>
      </c>
      <c r="H10" s="6">
        <f>H17+H23+H35+H41+H65</f>
        <v>60740.600000000006</v>
      </c>
      <c r="I10" s="6">
        <f>I17+I23+I35+I41+I65</f>
        <v>60740.600000000006</v>
      </c>
      <c r="J10" s="7">
        <f>I10/F10*100</f>
        <v>62.09120795544689</v>
      </c>
      <c r="K10" s="7" t="s">
        <v>0</v>
      </c>
      <c r="L10" s="7">
        <f t="shared" si="1"/>
        <v>100</v>
      </c>
      <c r="M10" s="38"/>
      <c r="N10" s="38"/>
      <c r="O10" s="11"/>
      <c r="P10" s="11"/>
      <c r="Q10" s="11"/>
      <c r="R10" s="11"/>
      <c r="S10" s="12"/>
      <c r="T10" s="11"/>
      <c r="U10" s="11"/>
      <c r="V10" s="11"/>
      <c r="W10" s="11"/>
      <c r="X10" s="11"/>
      <c r="Y10" s="11"/>
    </row>
    <row r="11" spans="1:26" ht="300" customHeight="1">
      <c r="A11" s="63">
        <v>1</v>
      </c>
      <c r="B11" s="41" t="s">
        <v>42</v>
      </c>
      <c r="C11" s="39" t="s">
        <v>41</v>
      </c>
      <c r="D11" s="39" t="s">
        <v>6</v>
      </c>
      <c r="E11" s="32" t="s">
        <v>7</v>
      </c>
      <c r="F11" s="29">
        <f>F13+F14+F15+F17</f>
        <v>1718564.9</v>
      </c>
      <c r="G11" s="29">
        <f>G13+G14+G15+G17</f>
        <v>1643517</v>
      </c>
      <c r="H11" s="29">
        <f>H13+H14+H15+H17</f>
        <v>966202</v>
      </c>
      <c r="I11" s="29">
        <f>I13+I14+I15+I17</f>
        <v>882645.2</v>
      </c>
      <c r="J11" s="29">
        <f>I11/F11*100</f>
        <v>51.35943367631912</v>
      </c>
      <c r="K11" s="29">
        <f>I11/G11*100</f>
        <v>53.70465897219196</v>
      </c>
      <c r="L11" s="29">
        <f t="shared" si="1"/>
        <v>91.35203611667126</v>
      </c>
      <c r="M11" s="18" t="s">
        <v>127</v>
      </c>
      <c r="N11" s="39" t="s">
        <v>103</v>
      </c>
      <c r="O11" s="13">
        <f>P11+Q11+R11</f>
        <v>7</v>
      </c>
      <c r="P11" s="13">
        <v>2</v>
      </c>
      <c r="Q11" s="13">
        <v>3</v>
      </c>
      <c r="R11" s="13">
        <v>2</v>
      </c>
      <c r="S11" s="14">
        <f>(25.9+4.8+97.4+100+98+100+94.9)/7</f>
        <v>74.42857142857143</v>
      </c>
      <c r="T11" s="13"/>
      <c r="U11" s="13"/>
      <c r="V11" s="13"/>
      <c r="W11" s="13"/>
      <c r="X11" s="13"/>
      <c r="Y11" s="13"/>
      <c r="Z11" s="13"/>
    </row>
    <row r="12" spans="1:26" ht="260.25" customHeight="1">
      <c r="A12" s="64"/>
      <c r="B12" s="42"/>
      <c r="C12" s="40"/>
      <c r="D12" s="40"/>
      <c r="E12" s="35"/>
      <c r="F12" s="30"/>
      <c r="G12" s="30"/>
      <c r="H12" s="30"/>
      <c r="I12" s="30"/>
      <c r="J12" s="30"/>
      <c r="K12" s="30"/>
      <c r="L12" s="30"/>
      <c r="M12" s="23" t="s">
        <v>108</v>
      </c>
      <c r="N12" s="40"/>
      <c r="O12" s="13"/>
      <c r="P12" s="13"/>
      <c r="Q12" s="13"/>
      <c r="R12" s="13"/>
      <c r="S12" s="14"/>
      <c r="T12" s="13"/>
      <c r="U12" s="13"/>
      <c r="V12" s="13"/>
      <c r="W12" s="13"/>
      <c r="X12" s="13"/>
      <c r="Y12" s="13"/>
      <c r="Z12" s="13"/>
    </row>
    <row r="13" spans="1:26" ht="80.25" customHeight="1">
      <c r="A13" s="64"/>
      <c r="B13" s="42"/>
      <c r="C13" s="40"/>
      <c r="D13" s="40"/>
      <c r="E13" s="1" t="s">
        <v>8</v>
      </c>
      <c r="F13" s="7"/>
      <c r="G13" s="7"/>
      <c r="H13" s="7"/>
      <c r="I13" s="7"/>
      <c r="J13" s="7"/>
      <c r="K13" s="7"/>
      <c r="L13" s="7"/>
      <c r="M13" s="40" t="s">
        <v>107</v>
      </c>
      <c r="N13" s="40"/>
      <c r="O13" s="13"/>
      <c r="P13" s="13"/>
      <c r="Q13" s="13"/>
      <c r="R13" s="13"/>
      <c r="S13" s="14"/>
      <c r="T13" s="13"/>
      <c r="U13" s="13"/>
      <c r="V13" s="13"/>
      <c r="W13" s="13"/>
      <c r="X13" s="13"/>
      <c r="Y13" s="13"/>
      <c r="Z13" s="13"/>
    </row>
    <row r="14" spans="1:26" ht="84.75" customHeight="1">
      <c r="A14" s="64"/>
      <c r="B14" s="42"/>
      <c r="C14" s="40"/>
      <c r="D14" s="40"/>
      <c r="E14" s="1" t="s">
        <v>1</v>
      </c>
      <c r="F14" s="7">
        <v>1232784</v>
      </c>
      <c r="G14" s="7">
        <v>1247660.2</v>
      </c>
      <c r="H14" s="7">
        <v>736798.8</v>
      </c>
      <c r="I14" s="7">
        <v>653242</v>
      </c>
      <c r="J14" s="7">
        <f>I14/F14*100</f>
        <v>52.989169229970535</v>
      </c>
      <c r="K14" s="7">
        <f>I14/G14*100</f>
        <v>52.35736460937041</v>
      </c>
      <c r="L14" s="7">
        <f>I14/H14*100</f>
        <v>88.65948207298926</v>
      </c>
      <c r="M14" s="40"/>
      <c r="N14" s="40"/>
      <c r="O14" s="13"/>
      <c r="P14" s="13"/>
      <c r="Q14" s="13"/>
      <c r="R14" s="13"/>
      <c r="S14" s="14"/>
      <c r="T14" s="13"/>
      <c r="U14" s="13"/>
      <c r="V14" s="13"/>
      <c r="W14" s="13"/>
      <c r="X14" s="13"/>
      <c r="Y14" s="13"/>
      <c r="Z14" s="13"/>
    </row>
    <row r="15" spans="1:26" ht="175.5" customHeight="1">
      <c r="A15" s="64"/>
      <c r="B15" s="42"/>
      <c r="C15" s="40"/>
      <c r="D15" s="40"/>
      <c r="E15" s="1" t="s">
        <v>9</v>
      </c>
      <c r="F15" s="7">
        <v>399146.5</v>
      </c>
      <c r="G15" s="7">
        <v>395856.8</v>
      </c>
      <c r="H15" s="7">
        <v>177890.7</v>
      </c>
      <c r="I15" s="7">
        <v>177890.7</v>
      </c>
      <c r="J15" s="7">
        <f>I15/F15*100</f>
        <v>44.56777148240057</v>
      </c>
      <c r="K15" s="7">
        <f>I15/G15*100</f>
        <v>44.93814429864537</v>
      </c>
      <c r="L15" s="7">
        <f>I15/H15*100</f>
        <v>100</v>
      </c>
      <c r="M15" s="42" t="s">
        <v>129</v>
      </c>
      <c r="N15" s="40"/>
      <c r="O15" s="13"/>
      <c r="P15" s="13"/>
      <c r="Q15" s="13"/>
      <c r="R15" s="13"/>
      <c r="S15" s="14"/>
      <c r="T15" s="13"/>
      <c r="U15" s="13"/>
      <c r="V15" s="13"/>
      <c r="W15" s="13"/>
      <c r="X15" s="13"/>
      <c r="Y15" s="13"/>
      <c r="Z15" s="13"/>
    </row>
    <row r="16" spans="1:26" ht="147" customHeight="1">
      <c r="A16" s="64"/>
      <c r="B16" s="42"/>
      <c r="C16" s="40"/>
      <c r="D16" s="40"/>
      <c r="E16" s="1" t="s">
        <v>13</v>
      </c>
      <c r="F16" s="7"/>
      <c r="G16" s="7">
        <v>1767.1</v>
      </c>
      <c r="H16" s="7">
        <v>0</v>
      </c>
      <c r="I16" s="7">
        <v>327.7</v>
      </c>
      <c r="J16" s="7"/>
      <c r="K16" s="7">
        <f>I16/G16*100</f>
        <v>18.544507950879975</v>
      </c>
      <c r="L16" s="7"/>
      <c r="M16" s="46"/>
      <c r="N16" s="40"/>
      <c r="O16" s="13"/>
      <c r="P16" s="13"/>
      <c r="Q16" s="13"/>
      <c r="R16" s="13"/>
      <c r="S16" s="14"/>
      <c r="T16" s="13"/>
      <c r="U16" s="13"/>
      <c r="V16" s="13"/>
      <c r="W16" s="13"/>
      <c r="X16" s="13"/>
      <c r="Y16" s="13"/>
      <c r="Z16" s="13"/>
    </row>
    <row r="17" spans="1:26" s="22" customFormat="1" ht="105" customHeight="1">
      <c r="A17" s="65"/>
      <c r="B17" s="43"/>
      <c r="C17" s="36"/>
      <c r="D17" s="36"/>
      <c r="E17" s="1" t="s">
        <v>10</v>
      </c>
      <c r="F17" s="7">
        <v>86634.4</v>
      </c>
      <c r="G17" s="7">
        <v>0</v>
      </c>
      <c r="H17" s="7">
        <v>51512.5</v>
      </c>
      <c r="I17" s="7">
        <v>51512.5</v>
      </c>
      <c r="J17" s="7">
        <f>I17/F17*100</f>
        <v>59.459637280341305</v>
      </c>
      <c r="K17" s="7"/>
      <c r="L17" s="7">
        <f>I17/H17*100</f>
        <v>100</v>
      </c>
      <c r="M17" s="34"/>
      <c r="N17" s="36"/>
      <c r="O17" s="20"/>
      <c r="P17" s="20"/>
      <c r="Q17" s="20"/>
      <c r="R17" s="20"/>
      <c r="S17" s="21"/>
      <c r="T17" s="20"/>
      <c r="U17" s="20"/>
      <c r="V17" s="20"/>
      <c r="W17" s="20"/>
      <c r="X17" s="20"/>
      <c r="Y17" s="20"/>
      <c r="Z17" s="20"/>
    </row>
    <row r="18" spans="1:26" ht="121.5" customHeight="1">
      <c r="A18" s="49">
        <v>2</v>
      </c>
      <c r="B18" s="38" t="s">
        <v>43</v>
      </c>
      <c r="C18" s="31" t="s">
        <v>78</v>
      </c>
      <c r="D18" s="31" t="s">
        <v>21</v>
      </c>
      <c r="E18" s="1" t="s">
        <v>7</v>
      </c>
      <c r="F18" s="7">
        <f>F19+F20+F21+F23</f>
        <v>71263.5</v>
      </c>
      <c r="G18" s="7">
        <f>G19+G20+G21+G23</f>
        <v>70694</v>
      </c>
      <c r="H18" s="7">
        <f>H19+H20+H21+H23</f>
        <v>40625.799999999996</v>
      </c>
      <c r="I18" s="7">
        <f>I19+I20+I21+I23</f>
        <v>23410.8</v>
      </c>
      <c r="J18" s="7">
        <f>I18/F18*100</f>
        <v>32.851038750552526</v>
      </c>
      <c r="K18" s="7">
        <f>I18/G18*100</f>
        <v>33.115681670297334</v>
      </c>
      <c r="L18" s="7">
        <f>I18/H18*100</f>
        <v>57.62544983729552</v>
      </c>
      <c r="M18" s="39" t="s">
        <v>130</v>
      </c>
      <c r="N18" s="38" t="s">
        <v>79</v>
      </c>
      <c r="O18" s="13">
        <f>R18+Q18+P18</f>
        <v>5</v>
      </c>
      <c r="P18" s="13">
        <v>2</v>
      </c>
      <c r="Q18" s="13">
        <v>1</v>
      </c>
      <c r="R18" s="13">
        <v>2</v>
      </c>
      <c r="S18" s="14">
        <v>71.7</v>
      </c>
      <c r="T18" s="13"/>
      <c r="U18" s="13"/>
      <c r="V18" s="13"/>
      <c r="W18" s="13"/>
      <c r="X18" s="13"/>
      <c r="Y18" s="13"/>
      <c r="Z18" s="13"/>
    </row>
    <row r="19" spans="1:26" ht="84.75" customHeight="1">
      <c r="A19" s="49"/>
      <c r="B19" s="38"/>
      <c r="C19" s="31"/>
      <c r="D19" s="31"/>
      <c r="E19" s="1" t="s">
        <v>8</v>
      </c>
      <c r="F19" s="7"/>
      <c r="G19" s="7"/>
      <c r="H19" s="7"/>
      <c r="I19" s="7"/>
      <c r="J19" s="7"/>
      <c r="K19" s="7"/>
      <c r="L19" s="7"/>
      <c r="M19" s="40"/>
      <c r="N19" s="37"/>
      <c r="O19" s="13"/>
      <c r="P19" s="13"/>
      <c r="Q19" s="13"/>
      <c r="R19" s="13"/>
      <c r="S19" s="14"/>
      <c r="T19" s="13"/>
      <c r="U19" s="13"/>
      <c r="V19" s="13"/>
      <c r="W19" s="13"/>
      <c r="X19" s="13"/>
      <c r="Y19" s="13"/>
      <c r="Z19" s="13"/>
    </row>
    <row r="20" spans="1:26" ht="183" customHeight="1">
      <c r="A20" s="49"/>
      <c r="B20" s="38"/>
      <c r="C20" s="31"/>
      <c r="D20" s="31"/>
      <c r="E20" s="1" t="s">
        <v>1</v>
      </c>
      <c r="F20" s="7">
        <v>60357.3</v>
      </c>
      <c r="G20" s="7">
        <v>62197.8</v>
      </c>
      <c r="H20" s="7">
        <v>36879.1</v>
      </c>
      <c r="I20" s="7">
        <v>19664.1</v>
      </c>
      <c r="J20" s="7">
        <f>I20/F20*100</f>
        <v>32.579489142158444</v>
      </c>
      <c r="K20" s="7">
        <f aca="true" t="shared" si="2" ref="K20:K27">I20/G20*100</f>
        <v>31.615426912205898</v>
      </c>
      <c r="L20" s="7">
        <f>I20/H20*100</f>
        <v>53.320444370930964</v>
      </c>
      <c r="M20" s="40"/>
      <c r="N20" s="37"/>
      <c r="O20" s="13"/>
      <c r="P20" s="13"/>
      <c r="Q20" s="13"/>
      <c r="R20" s="13"/>
      <c r="S20" s="14"/>
      <c r="T20" s="13"/>
      <c r="U20" s="13"/>
      <c r="V20" s="13"/>
      <c r="W20" s="13"/>
      <c r="X20" s="13"/>
      <c r="Y20" s="13"/>
      <c r="Z20" s="13"/>
    </row>
    <row r="21" spans="1:26" ht="93" customHeight="1">
      <c r="A21" s="49"/>
      <c r="B21" s="38"/>
      <c r="C21" s="31"/>
      <c r="D21" s="31"/>
      <c r="E21" s="1" t="s">
        <v>9</v>
      </c>
      <c r="F21" s="7">
        <v>10496.2</v>
      </c>
      <c r="G21" s="7">
        <v>8496.2</v>
      </c>
      <c r="H21" s="7">
        <v>3746.7</v>
      </c>
      <c r="I21" s="7">
        <v>3746.7</v>
      </c>
      <c r="J21" s="7">
        <f>I21/F21*100</f>
        <v>35.69577561403174</v>
      </c>
      <c r="K21" s="7">
        <f t="shared" si="2"/>
        <v>44.098538170005405</v>
      </c>
      <c r="L21" s="7">
        <f>I21/H21*100</f>
        <v>100</v>
      </c>
      <c r="M21" s="40"/>
      <c r="N21" s="37"/>
      <c r="O21" s="13"/>
      <c r="P21" s="13"/>
      <c r="Q21" s="13"/>
      <c r="R21" s="13"/>
      <c r="S21" s="14"/>
      <c r="T21" s="13"/>
      <c r="U21" s="13"/>
      <c r="V21" s="13"/>
      <c r="W21" s="13"/>
      <c r="X21" s="13"/>
      <c r="Y21" s="13"/>
      <c r="Z21" s="13"/>
    </row>
    <row r="22" spans="1:26" ht="115.5" customHeight="1">
      <c r="A22" s="49"/>
      <c r="B22" s="38"/>
      <c r="C22" s="31"/>
      <c r="D22" s="31"/>
      <c r="E22" s="1" t="s">
        <v>13</v>
      </c>
      <c r="F22" s="7" t="s">
        <v>0</v>
      </c>
      <c r="G22" s="7" t="s">
        <v>0</v>
      </c>
      <c r="H22" s="7" t="s">
        <v>0</v>
      </c>
      <c r="I22" s="7" t="s">
        <v>0</v>
      </c>
      <c r="J22" s="7"/>
      <c r="K22" s="7"/>
      <c r="L22" s="7"/>
      <c r="M22" s="40"/>
      <c r="N22" s="37"/>
      <c r="O22" s="13"/>
      <c r="P22" s="13"/>
      <c r="Q22" s="13"/>
      <c r="R22" s="13"/>
      <c r="S22" s="14"/>
      <c r="T22" s="13"/>
      <c r="U22" s="13"/>
      <c r="V22" s="13"/>
      <c r="W22" s="13"/>
      <c r="X22" s="13"/>
      <c r="Y22" s="13"/>
      <c r="Z22" s="13"/>
    </row>
    <row r="23" spans="1:26" ht="67.5" customHeight="1">
      <c r="A23" s="49"/>
      <c r="B23" s="38"/>
      <c r="C23" s="31"/>
      <c r="D23" s="31"/>
      <c r="E23" s="1" t="s">
        <v>10</v>
      </c>
      <c r="F23" s="7">
        <v>410</v>
      </c>
      <c r="G23" s="7">
        <v>0</v>
      </c>
      <c r="H23" s="7">
        <v>0</v>
      </c>
      <c r="I23" s="7">
        <v>0</v>
      </c>
      <c r="J23" s="7">
        <f>I23/F23*100</f>
        <v>0</v>
      </c>
      <c r="K23" s="7"/>
      <c r="L23" s="7"/>
      <c r="M23" s="36"/>
      <c r="N23" s="37"/>
      <c r="O23" s="13"/>
      <c r="P23" s="13"/>
      <c r="Q23" s="13"/>
      <c r="R23" s="13"/>
      <c r="S23" s="14"/>
      <c r="T23" s="13"/>
      <c r="U23" s="13"/>
      <c r="V23" s="13"/>
      <c r="W23" s="13"/>
      <c r="X23" s="13"/>
      <c r="Y23" s="13"/>
      <c r="Z23" s="13"/>
    </row>
    <row r="24" spans="1:26" ht="39" customHeight="1">
      <c r="A24" s="49">
        <v>3</v>
      </c>
      <c r="B24" s="38" t="s">
        <v>45</v>
      </c>
      <c r="C24" s="31" t="s">
        <v>44</v>
      </c>
      <c r="D24" s="31" t="s">
        <v>21</v>
      </c>
      <c r="E24" s="1" t="s">
        <v>7</v>
      </c>
      <c r="F24" s="7">
        <f>F25+F26+F27+F28+F29</f>
        <v>3920</v>
      </c>
      <c r="G24" s="7">
        <f>G25+G26+G27+G28+G29</f>
        <v>3920</v>
      </c>
      <c r="H24" s="7">
        <f>H27</f>
        <v>750</v>
      </c>
      <c r="I24" s="7">
        <f>I27</f>
        <v>750</v>
      </c>
      <c r="J24" s="7">
        <f>I24/F24*100</f>
        <v>19.132653061224488</v>
      </c>
      <c r="K24" s="7">
        <f t="shared" si="2"/>
        <v>19.132653061224488</v>
      </c>
      <c r="L24" s="7">
        <f>I24/H24*100</f>
        <v>100</v>
      </c>
      <c r="M24" s="38" t="s">
        <v>106</v>
      </c>
      <c r="N24" s="38" t="s">
        <v>94</v>
      </c>
      <c r="O24" s="13">
        <f>P24+Q24+R24</f>
        <v>1</v>
      </c>
      <c r="P24" s="13">
        <v>0</v>
      </c>
      <c r="Q24" s="13">
        <v>0</v>
      </c>
      <c r="R24" s="13">
        <v>1</v>
      </c>
      <c r="S24" s="14">
        <v>0</v>
      </c>
      <c r="T24" s="13"/>
      <c r="U24" s="13"/>
      <c r="V24" s="13"/>
      <c r="W24" s="13"/>
      <c r="X24" s="13"/>
      <c r="Y24" s="13"/>
      <c r="Z24" s="13"/>
    </row>
    <row r="25" spans="1:26" ht="31.5">
      <c r="A25" s="49"/>
      <c r="B25" s="38"/>
      <c r="C25" s="31"/>
      <c r="D25" s="31"/>
      <c r="E25" s="1" t="s">
        <v>8</v>
      </c>
      <c r="F25" s="7"/>
      <c r="G25" s="7"/>
      <c r="H25" s="7" t="s">
        <v>0</v>
      </c>
      <c r="I25" s="7" t="s">
        <v>0</v>
      </c>
      <c r="J25" s="7"/>
      <c r="K25" s="7"/>
      <c r="L25" s="7"/>
      <c r="M25" s="37"/>
      <c r="N25" s="37"/>
      <c r="O25" s="13"/>
      <c r="P25" s="13"/>
      <c r="Q25" s="13"/>
      <c r="R25" s="13"/>
      <c r="S25" s="14"/>
      <c r="T25" s="13"/>
      <c r="U25" s="13"/>
      <c r="V25" s="13"/>
      <c r="W25" s="13"/>
      <c r="X25" s="13"/>
      <c r="Y25" s="13"/>
      <c r="Z25" s="13"/>
    </row>
    <row r="26" spans="1:26" ht="48.75" customHeight="1">
      <c r="A26" s="49"/>
      <c r="B26" s="38"/>
      <c r="C26" s="31"/>
      <c r="D26" s="31"/>
      <c r="E26" s="1" t="s">
        <v>1</v>
      </c>
      <c r="F26" s="7"/>
      <c r="G26" s="7"/>
      <c r="H26" s="7" t="s">
        <v>0</v>
      </c>
      <c r="I26" s="7" t="s">
        <v>0</v>
      </c>
      <c r="J26" s="7"/>
      <c r="K26" s="7"/>
      <c r="L26" s="7"/>
      <c r="M26" s="37"/>
      <c r="N26" s="37"/>
      <c r="O26" s="13"/>
      <c r="P26" s="13"/>
      <c r="Q26" s="13"/>
      <c r="R26" s="13"/>
      <c r="S26" s="14"/>
      <c r="T26" s="13"/>
      <c r="U26" s="13"/>
      <c r="V26" s="13"/>
      <c r="W26" s="13"/>
      <c r="X26" s="13"/>
      <c r="Y26" s="13"/>
      <c r="Z26" s="13"/>
    </row>
    <row r="27" spans="1:26" ht="46.5" customHeight="1">
      <c r="A27" s="49"/>
      <c r="B27" s="38"/>
      <c r="C27" s="31"/>
      <c r="D27" s="31"/>
      <c r="E27" s="1" t="s">
        <v>9</v>
      </c>
      <c r="F27" s="7">
        <v>3920</v>
      </c>
      <c r="G27" s="7">
        <v>3920</v>
      </c>
      <c r="H27" s="7">
        <v>750</v>
      </c>
      <c r="I27" s="7">
        <v>750</v>
      </c>
      <c r="J27" s="7">
        <f>I27/F27*100</f>
        <v>19.132653061224488</v>
      </c>
      <c r="K27" s="7">
        <f t="shared" si="2"/>
        <v>19.132653061224488</v>
      </c>
      <c r="L27" s="7">
        <f>I27/H27*100</f>
        <v>100</v>
      </c>
      <c r="M27" s="37"/>
      <c r="N27" s="37"/>
      <c r="O27" s="13"/>
      <c r="P27" s="13"/>
      <c r="Q27" s="13"/>
      <c r="R27" s="13"/>
      <c r="S27" s="14"/>
      <c r="T27" s="13"/>
      <c r="U27" s="13"/>
      <c r="V27" s="13"/>
      <c r="W27" s="13"/>
      <c r="X27" s="13"/>
      <c r="Y27" s="13"/>
      <c r="Z27" s="13"/>
    </row>
    <row r="28" spans="1:26" ht="34.5" customHeight="1">
      <c r="A28" s="49"/>
      <c r="B28" s="38"/>
      <c r="C28" s="31"/>
      <c r="D28" s="31"/>
      <c r="E28" s="1" t="s">
        <v>13</v>
      </c>
      <c r="F28" s="7"/>
      <c r="G28" s="7"/>
      <c r="H28" s="7" t="s">
        <v>0</v>
      </c>
      <c r="I28" s="7" t="s">
        <v>0</v>
      </c>
      <c r="J28" s="7" t="s">
        <v>0</v>
      </c>
      <c r="K28" s="7"/>
      <c r="L28" s="7" t="s">
        <v>0</v>
      </c>
      <c r="M28" s="37"/>
      <c r="N28" s="37"/>
      <c r="O28" s="13"/>
      <c r="P28" s="13"/>
      <c r="Q28" s="13"/>
      <c r="R28" s="13"/>
      <c r="S28" s="14"/>
      <c r="T28" s="13"/>
      <c r="U28" s="13"/>
      <c r="V28" s="13"/>
      <c r="W28" s="13"/>
      <c r="X28" s="13"/>
      <c r="Y28" s="13"/>
      <c r="Z28" s="13"/>
    </row>
    <row r="29" spans="1:26" ht="34.5" customHeight="1">
      <c r="A29" s="49"/>
      <c r="B29" s="38"/>
      <c r="C29" s="31"/>
      <c r="D29" s="31"/>
      <c r="E29" s="1" t="s">
        <v>10</v>
      </c>
      <c r="F29" s="7"/>
      <c r="G29" s="7"/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37"/>
      <c r="N29" s="37"/>
      <c r="O29" s="13"/>
      <c r="P29" s="13"/>
      <c r="Q29" s="13"/>
      <c r="R29" s="13"/>
      <c r="S29" s="14"/>
      <c r="T29" s="13"/>
      <c r="U29" s="13"/>
      <c r="V29" s="13"/>
      <c r="W29" s="13"/>
      <c r="X29" s="13"/>
      <c r="Y29" s="13"/>
      <c r="Z29" s="13"/>
    </row>
    <row r="30" spans="1:26" ht="162" customHeight="1">
      <c r="A30" s="63">
        <v>4</v>
      </c>
      <c r="B30" s="39" t="s">
        <v>46</v>
      </c>
      <c r="C30" s="32" t="s">
        <v>92</v>
      </c>
      <c r="D30" s="32" t="s">
        <v>22</v>
      </c>
      <c r="E30" s="1" t="s">
        <v>7</v>
      </c>
      <c r="F30" s="7">
        <f>F31+F32+F33+F35</f>
        <v>230466.1</v>
      </c>
      <c r="G30" s="7">
        <f>G31+G32+G33+G35</f>
        <v>221546.1</v>
      </c>
      <c r="H30" s="7">
        <f>H31+H32+H33+H35</f>
        <v>120846.90000000001</v>
      </c>
      <c r="I30" s="7">
        <f>I31+I32+I33+I35</f>
        <v>120721.40000000001</v>
      </c>
      <c r="J30" s="7">
        <f>I30/F30*100</f>
        <v>52.38141314492674</v>
      </c>
      <c r="K30" s="7">
        <f>I30/G30*100</f>
        <v>54.490419826844175</v>
      </c>
      <c r="L30" s="7">
        <f>I30/H30*100</f>
        <v>99.89614959092869</v>
      </c>
      <c r="M30" s="39" t="s">
        <v>110</v>
      </c>
      <c r="N30" s="39" t="s">
        <v>109</v>
      </c>
      <c r="O30" s="13"/>
      <c r="P30" s="13"/>
      <c r="Q30" s="13"/>
      <c r="R30" s="13"/>
      <c r="S30" s="14"/>
      <c r="T30" s="13"/>
      <c r="U30" s="13"/>
      <c r="V30" s="13"/>
      <c r="W30" s="13"/>
      <c r="X30" s="13"/>
      <c r="Y30" s="13"/>
      <c r="Z30" s="13"/>
    </row>
    <row r="31" spans="1:26" ht="249" customHeight="1">
      <c r="A31" s="64"/>
      <c r="B31" s="40"/>
      <c r="C31" s="33"/>
      <c r="D31" s="33"/>
      <c r="E31" s="1" t="s">
        <v>8</v>
      </c>
      <c r="F31" s="7">
        <v>16.9</v>
      </c>
      <c r="G31" s="7">
        <v>16.9</v>
      </c>
      <c r="H31" s="7">
        <v>0</v>
      </c>
      <c r="I31" s="7">
        <v>0</v>
      </c>
      <c r="J31" s="7">
        <v>0</v>
      </c>
      <c r="K31" s="7">
        <f>I31/G31*100</f>
        <v>0</v>
      </c>
      <c r="L31" s="7">
        <v>0</v>
      </c>
      <c r="M31" s="40"/>
      <c r="N31" s="40"/>
      <c r="O31" s="13">
        <f>P31+Q31+R31</f>
        <v>4</v>
      </c>
      <c r="P31" s="13">
        <v>0</v>
      </c>
      <c r="Q31" s="13">
        <v>0</v>
      </c>
      <c r="R31" s="13">
        <v>4</v>
      </c>
      <c r="S31" s="14">
        <f>(9.4+0+0+0)/4</f>
        <v>2.35</v>
      </c>
      <c r="T31" s="13"/>
      <c r="U31" s="13"/>
      <c r="V31" s="13"/>
      <c r="W31" s="13">
        <f>6204/41000</f>
        <v>0.1513170731707317</v>
      </c>
      <c r="X31" s="13"/>
      <c r="Y31" s="13"/>
      <c r="Z31" s="13"/>
    </row>
    <row r="32" spans="1:26" ht="66" customHeight="1">
      <c r="A32" s="64"/>
      <c r="B32" s="40"/>
      <c r="C32" s="33"/>
      <c r="D32" s="33"/>
      <c r="E32" s="1" t="s">
        <v>1</v>
      </c>
      <c r="F32" s="7">
        <v>1297.2</v>
      </c>
      <c r="G32" s="7">
        <v>1297.2</v>
      </c>
      <c r="H32" s="7">
        <v>890.1</v>
      </c>
      <c r="I32" s="7">
        <v>764.6</v>
      </c>
      <c r="J32" s="7">
        <f>I32/F32*100</f>
        <v>58.94233734196731</v>
      </c>
      <c r="K32" s="7">
        <f>I32/G32*100</f>
        <v>58.94233734196731</v>
      </c>
      <c r="L32" s="7">
        <f>I32/H32*100</f>
        <v>85.90046062240198</v>
      </c>
      <c r="M32" s="40" t="s">
        <v>141</v>
      </c>
      <c r="N32" s="40"/>
      <c r="O32" s="13"/>
      <c r="P32" s="13"/>
      <c r="Q32" s="13"/>
      <c r="R32" s="13"/>
      <c r="S32" s="14"/>
      <c r="T32" s="13"/>
      <c r="U32" s="13"/>
      <c r="V32" s="13"/>
      <c r="W32" s="13"/>
      <c r="X32" s="13"/>
      <c r="Y32" s="13"/>
      <c r="Z32" s="13"/>
    </row>
    <row r="33" spans="1:26" ht="60" customHeight="1">
      <c r="A33" s="64"/>
      <c r="B33" s="40"/>
      <c r="C33" s="33"/>
      <c r="D33" s="33"/>
      <c r="E33" s="1" t="s">
        <v>9</v>
      </c>
      <c r="F33" s="7">
        <v>220232</v>
      </c>
      <c r="G33" s="7">
        <v>220232</v>
      </c>
      <c r="H33" s="7">
        <v>111211.5</v>
      </c>
      <c r="I33" s="7">
        <v>111211.5</v>
      </c>
      <c r="J33" s="7">
        <f>I33/F33*100</f>
        <v>50.4974299829271</v>
      </c>
      <c r="K33" s="7">
        <f>I33/G33*100</f>
        <v>50.4974299829271</v>
      </c>
      <c r="L33" s="7">
        <f>I33/H33*100</f>
        <v>100</v>
      </c>
      <c r="M33" s="40"/>
      <c r="N33" s="40"/>
      <c r="O33" s="13"/>
      <c r="P33" s="13"/>
      <c r="Q33" s="13"/>
      <c r="R33" s="13"/>
      <c r="S33" s="14"/>
      <c r="T33" s="13"/>
      <c r="U33" s="13"/>
      <c r="V33" s="13"/>
      <c r="W33" s="13"/>
      <c r="X33" s="13"/>
      <c r="Y33" s="13"/>
      <c r="Z33" s="13"/>
    </row>
    <row r="34" spans="1:26" ht="99.75" customHeight="1">
      <c r="A34" s="64"/>
      <c r="B34" s="40"/>
      <c r="C34" s="33"/>
      <c r="D34" s="33"/>
      <c r="E34" s="1" t="s">
        <v>13</v>
      </c>
      <c r="F34" s="7"/>
      <c r="G34" s="7">
        <v>0</v>
      </c>
      <c r="H34" s="7">
        <v>0</v>
      </c>
      <c r="I34" s="7">
        <v>0</v>
      </c>
      <c r="J34" s="7" t="s">
        <v>0</v>
      </c>
      <c r="K34" s="7"/>
      <c r="L34" s="7">
        <v>0</v>
      </c>
      <c r="M34" s="46"/>
      <c r="N34" s="40"/>
      <c r="O34" s="13"/>
      <c r="P34" s="13"/>
      <c r="Q34" s="13"/>
      <c r="R34" s="13"/>
      <c r="S34" s="14"/>
      <c r="T34" s="13"/>
      <c r="U34" s="13"/>
      <c r="V34" s="13"/>
      <c r="W34" s="13"/>
      <c r="X34" s="13"/>
      <c r="Y34" s="13"/>
      <c r="Z34" s="13"/>
    </row>
    <row r="35" spans="1:26" ht="68.25" customHeight="1">
      <c r="A35" s="57"/>
      <c r="B35" s="34"/>
      <c r="C35" s="34"/>
      <c r="D35" s="34"/>
      <c r="E35" s="1" t="s">
        <v>10</v>
      </c>
      <c r="F35" s="7">
        <v>8920</v>
      </c>
      <c r="G35" s="7"/>
      <c r="H35" s="7">
        <v>8745.3</v>
      </c>
      <c r="I35" s="7">
        <v>8745.3</v>
      </c>
      <c r="J35" s="7">
        <f>I35/F35*100</f>
        <v>98.0414798206278</v>
      </c>
      <c r="K35" s="7"/>
      <c r="L35" s="7">
        <f>I35/H35*100</f>
        <v>100</v>
      </c>
      <c r="M35" s="34"/>
      <c r="N35" s="57"/>
      <c r="O35" s="13"/>
      <c r="P35" s="13"/>
      <c r="Q35" s="13"/>
      <c r="R35" s="13"/>
      <c r="S35" s="14"/>
      <c r="T35" s="13"/>
      <c r="U35" s="13"/>
      <c r="V35" s="13"/>
      <c r="W35" s="13"/>
      <c r="X35" s="13"/>
      <c r="Y35" s="13"/>
      <c r="Z35" s="13"/>
    </row>
    <row r="36" spans="1:26" ht="109.5" customHeight="1">
      <c r="A36" s="49">
        <v>5</v>
      </c>
      <c r="B36" s="38" t="s">
        <v>47</v>
      </c>
      <c r="C36" s="31" t="s">
        <v>48</v>
      </c>
      <c r="D36" s="31" t="s">
        <v>23</v>
      </c>
      <c r="E36" s="1" t="s">
        <v>7</v>
      </c>
      <c r="F36" s="7">
        <f>F37+F38+F39+F41</f>
        <v>105822.59999999999</v>
      </c>
      <c r="G36" s="7">
        <f>G37+G38+G39+G41</f>
        <v>517064</v>
      </c>
      <c r="H36" s="7">
        <f>H37+H38+H39+H41</f>
        <v>68663.1</v>
      </c>
      <c r="I36" s="7">
        <f>I37+I38+I39+I41</f>
        <v>68463.1</v>
      </c>
      <c r="J36" s="7">
        <f>I36/F36*100</f>
        <v>64.69610461281428</v>
      </c>
      <c r="K36" s="7">
        <f aca="true" t="shared" si="3" ref="K36:K42">I36/G36*100</f>
        <v>13.240740024445719</v>
      </c>
      <c r="L36" s="7">
        <f>I36/H36*100</f>
        <v>99.70872273462747</v>
      </c>
      <c r="M36" s="38" t="s">
        <v>131</v>
      </c>
      <c r="N36" s="44" t="s">
        <v>93</v>
      </c>
      <c r="O36" s="13">
        <f>P36+Q36+R36</f>
        <v>8</v>
      </c>
      <c r="P36" s="13">
        <v>0</v>
      </c>
      <c r="Q36" s="13">
        <v>2</v>
      </c>
      <c r="R36" s="13">
        <v>6</v>
      </c>
      <c r="S36" s="14">
        <v>23.6</v>
      </c>
      <c r="T36" s="13"/>
      <c r="U36" s="13"/>
      <c r="V36" s="13"/>
      <c r="W36" s="13"/>
      <c r="X36" s="13"/>
      <c r="Y36" s="13"/>
      <c r="Z36" s="13"/>
    </row>
    <row r="37" spans="1:26" ht="67.5" customHeight="1">
      <c r="A37" s="49"/>
      <c r="B37" s="38"/>
      <c r="C37" s="31"/>
      <c r="D37" s="31"/>
      <c r="E37" s="1" t="s">
        <v>8</v>
      </c>
      <c r="F37" s="7">
        <v>475.9</v>
      </c>
      <c r="G37" s="7">
        <v>475.9</v>
      </c>
      <c r="H37" s="7"/>
      <c r="I37" s="7"/>
      <c r="J37" s="7"/>
      <c r="K37" s="7">
        <f t="shared" si="3"/>
        <v>0</v>
      </c>
      <c r="L37" s="7"/>
      <c r="M37" s="37"/>
      <c r="N37" s="45"/>
      <c r="O37" s="13"/>
      <c r="P37" s="13"/>
      <c r="Q37" s="13"/>
      <c r="R37" s="13"/>
      <c r="S37" s="14"/>
      <c r="T37" s="13"/>
      <c r="U37" s="13"/>
      <c r="V37" s="13"/>
      <c r="W37" s="13"/>
      <c r="X37" s="13"/>
      <c r="Y37" s="13"/>
      <c r="Z37" s="13"/>
    </row>
    <row r="38" spans="1:26" ht="78" customHeight="1">
      <c r="A38" s="49"/>
      <c r="B38" s="38"/>
      <c r="C38" s="31"/>
      <c r="D38" s="31"/>
      <c r="E38" s="1" t="s">
        <v>1</v>
      </c>
      <c r="F38" s="7">
        <v>1826.6</v>
      </c>
      <c r="G38" s="7">
        <v>2976.1</v>
      </c>
      <c r="H38" s="7">
        <v>1695.6</v>
      </c>
      <c r="I38" s="7">
        <v>1495.6</v>
      </c>
      <c r="J38" s="7">
        <f>I38/F38*100</f>
        <v>81.8789006898062</v>
      </c>
      <c r="K38" s="7">
        <f t="shared" si="3"/>
        <v>50.25368771210644</v>
      </c>
      <c r="L38" s="7">
        <v>0</v>
      </c>
      <c r="M38" s="37"/>
      <c r="N38" s="45"/>
      <c r="O38" s="13"/>
      <c r="P38" s="13"/>
      <c r="Q38" s="13"/>
      <c r="R38" s="13"/>
      <c r="S38" s="14"/>
      <c r="T38" s="13"/>
      <c r="U38" s="13"/>
      <c r="V38" s="13"/>
      <c r="W38" s="13"/>
      <c r="X38" s="13"/>
      <c r="Y38" s="13"/>
      <c r="Z38" s="13"/>
    </row>
    <row r="39" spans="1:26" ht="63" customHeight="1">
      <c r="A39" s="49"/>
      <c r="B39" s="38"/>
      <c r="C39" s="31"/>
      <c r="D39" s="31"/>
      <c r="E39" s="1" t="s">
        <v>9</v>
      </c>
      <c r="F39" s="7">
        <v>101659.7</v>
      </c>
      <c r="G39" s="7">
        <v>513612</v>
      </c>
      <c r="H39" s="7">
        <v>66484.7</v>
      </c>
      <c r="I39" s="7">
        <v>66484.7</v>
      </c>
      <c r="J39" s="7">
        <f>I39/F39*100</f>
        <v>65.39926834330615</v>
      </c>
      <c r="K39" s="7">
        <f t="shared" si="3"/>
        <v>12.944537900204821</v>
      </c>
      <c r="L39" s="7">
        <f>I39/H39*100</f>
        <v>100</v>
      </c>
      <c r="M39" s="37"/>
      <c r="N39" s="45"/>
      <c r="O39" s="13"/>
      <c r="P39" s="13"/>
      <c r="Q39" s="13"/>
      <c r="R39" s="13"/>
      <c r="S39" s="14"/>
      <c r="T39" s="13"/>
      <c r="U39" s="13"/>
      <c r="V39" s="13"/>
      <c r="W39" s="13"/>
      <c r="X39" s="13"/>
      <c r="Y39" s="13"/>
      <c r="Z39" s="13"/>
    </row>
    <row r="40" spans="1:26" ht="66" customHeight="1">
      <c r="A40" s="49"/>
      <c r="B40" s="38"/>
      <c r="C40" s="31"/>
      <c r="D40" s="31"/>
      <c r="E40" s="1" t="s">
        <v>13</v>
      </c>
      <c r="F40" s="7"/>
      <c r="G40" s="7">
        <v>412567.4</v>
      </c>
      <c r="H40" s="7">
        <v>12182</v>
      </c>
      <c r="I40" s="7">
        <v>12182</v>
      </c>
      <c r="J40" s="7"/>
      <c r="K40" s="7">
        <f t="shared" si="3"/>
        <v>2.952729663080505</v>
      </c>
      <c r="L40" s="7">
        <f>I40/H40*100</f>
        <v>100</v>
      </c>
      <c r="M40" s="37"/>
      <c r="N40" s="45"/>
      <c r="O40" s="13"/>
      <c r="P40" s="13"/>
      <c r="Q40" s="13"/>
      <c r="R40" s="13"/>
      <c r="S40" s="14"/>
      <c r="T40" s="13"/>
      <c r="U40" s="13"/>
      <c r="V40" s="13"/>
      <c r="W40" s="13"/>
      <c r="X40" s="13"/>
      <c r="Y40" s="13"/>
      <c r="Z40" s="13"/>
    </row>
    <row r="41" spans="1:26" ht="86.25" customHeight="1">
      <c r="A41" s="49"/>
      <c r="B41" s="38"/>
      <c r="C41" s="31"/>
      <c r="D41" s="31"/>
      <c r="E41" s="1" t="s">
        <v>10</v>
      </c>
      <c r="F41" s="7">
        <v>1860.4</v>
      </c>
      <c r="G41" s="7"/>
      <c r="H41" s="7">
        <v>482.8</v>
      </c>
      <c r="I41" s="7">
        <v>482.8</v>
      </c>
      <c r="J41" s="7">
        <f>I41/F41*100</f>
        <v>25.951408299290474</v>
      </c>
      <c r="K41" s="7"/>
      <c r="L41" s="7">
        <f>I41/H41*100</f>
        <v>100</v>
      </c>
      <c r="M41" s="37"/>
      <c r="N41" s="45"/>
      <c r="O41" s="16">
        <f>P41+Q41+R41</f>
        <v>0</v>
      </c>
      <c r="P41" s="13"/>
      <c r="Q41" s="13"/>
      <c r="R41" s="13"/>
      <c r="S41" s="14"/>
      <c r="T41" s="13"/>
      <c r="U41" s="13"/>
      <c r="V41" s="13"/>
      <c r="W41" s="13"/>
      <c r="X41" s="13"/>
      <c r="Y41" s="13"/>
      <c r="Z41" s="13"/>
    </row>
    <row r="42" spans="1:26" ht="141" customHeight="1">
      <c r="A42" s="49">
        <v>6</v>
      </c>
      <c r="B42" s="38" t="s">
        <v>49</v>
      </c>
      <c r="C42" s="31" t="s">
        <v>76</v>
      </c>
      <c r="D42" s="31" t="s">
        <v>21</v>
      </c>
      <c r="E42" s="1" t="s">
        <v>7</v>
      </c>
      <c r="F42" s="7">
        <f>F43+F44+F45+F47</f>
        <v>8810.3</v>
      </c>
      <c r="G42" s="7">
        <f>G43+G44+G45+G47</f>
        <v>8651.2</v>
      </c>
      <c r="H42" s="7">
        <f>H43+H44+H45+H47</f>
        <v>4999.5</v>
      </c>
      <c r="I42" s="7">
        <f>I43+I44+I45+I47</f>
        <v>4999.4</v>
      </c>
      <c r="J42" s="7">
        <f>I42/F42*100</f>
        <v>56.74494625608663</v>
      </c>
      <c r="K42" s="7">
        <f t="shared" si="3"/>
        <v>57.788514888108</v>
      </c>
      <c r="L42" s="7">
        <f>I42/H42*100</f>
        <v>99.99799979998</v>
      </c>
      <c r="M42" s="39" t="s">
        <v>111</v>
      </c>
      <c r="N42" s="38" t="s">
        <v>132</v>
      </c>
      <c r="O42" s="16">
        <f>P42+Q42+R42</f>
        <v>5</v>
      </c>
      <c r="P42" s="13">
        <v>2</v>
      </c>
      <c r="Q42" s="13">
        <v>0</v>
      </c>
      <c r="R42" s="13">
        <v>3</v>
      </c>
      <c r="S42" s="14">
        <v>43.5</v>
      </c>
      <c r="T42" s="13"/>
      <c r="U42" s="13"/>
      <c r="V42" s="13"/>
      <c r="W42" s="13"/>
      <c r="X42" s="13"/>
      <c r="Y42" s="13"/>
      <c r="Z42" s="13"/>
    </row>
    <row r="43" spans="1:26" ht="170.25" customHeight="1">
      <c r="A43" s="49"/>
      <c r="B43" s="38"/>
      <c r="C43" s="31"/>
      <c r="D43" s="31"/>
      <c r="E43" s="1" t="s">
        <v>8</v>
      </c>
      <c r="F43" s="7">
        <v>263</v>
      </c>
      <c r="G43" s="7">
        <v>263</v>
      </c>
      <c r="H43" s="7"/>
      <c r="I43" s="7"/>
      <c r="J43" s="7"/>
      <c r="K43" s="7"/>
      <c r="L43" s="7"/>
      <c r="M43" s="40"/>
      <c r="N43" s="37"/>
      <c r="O43" s="13"/>
      <c r="P43" s="13"/>
      <c r="Q43" s="13"/>
      <c r="R43" s="13"/>
      <c r="S43" s="14"/>
      <c r="T43" s="13"/>
      <c r="U43" s="13"/>
      <c r="V43" s="13"/>
      <c r="W43" s="13"/>
      <c r="X43" s="13"/>
      <c r="Y43" s="13"/>
      <c r="Z43" s="13"/>
    </row>
    <row r="44" spans="1:26" ht="175.5" customHeight="1">
      <c r="A44" s="49"/>
      <c r="B44" s="38"/>
      <c r="C44" s="31"/>
      <c r="D44" s="31"/>
      <c r="E44" s="1" t="s">
        <v>1</v>
      </c>
      <c r="F44" s="7">
        <v>3613.1</v>
      </c>
      <c r="G44" s="7">
        <v>3454</v>
      </c>
      <c r="H44" s="7">
        <v>1116.9</v>
      </c>
      <c r="I44" s="7">
        <v>1116.8</v>
      </c>
      <c r="J44" s="7">
        <f>I44/F44*100</f>
        <v>30.909745094240403</v>
      </c>
      <c r="K44" s="7">
        <f>I44/G44*100</f>
        <v>32.3335263462652</v>
      </c>
      <c r="L44" s="7">
        <f>I44/H44*100</f>
        <v>99.99104664696927</v>
      </c>
      <c r="M44" s="40"/>
      <c r="N44" s="37"/>
      <c r="O44" s="13"/>
      <c r="P44" s="13"/>
      <c r="Q44" s="13"/>
      <c r="R44" s="13"/>
      <c r="S44" s="14"/>
      <c r="T44" s="13"/>
      <c r="U44" s="13"/>
      <c r="V44" s="13"/>
      <c r="W44" s="13"/>
      <c r="X44" s="13"/>
      <c r="Y44" s="13"/>
      <c r="Z44" s="13"/>
    </row>
    <row r="45" spans="1:26" ht="111" customHeight="1">
      <c r="A45" s="49"/>
      <c r="B45" s="38"/>
      <c r="C45" s="31"/>
      <c r="D45" s="31"/>
      <c r="E45" s="1" t="s">
        <v>9</v>
      </c>
      <c r="F45" s="7">
        <v>4934.2</v>
      </c>
      <c r="G45" s="7">
        <v>4934.2</v>
      </c>
      <c r="H45" s="7">
        <v>3882.6</v>
      </c>
      <c r="I45" s="7">
        <v>3882.6</v>
      </c>
      <c r="J45" s="7">
        <f>I45/F45*100</f>
        <v>78.68752786672611</v>
      </c>
      <c r="K45" s="7">
        <f>I45/G45*100</f>
        <v>78.68752786672611</v>
      </c>
      <c r="L45" s="7">
        <f>I45/H45*100</f>
        <v>100</v>
      </c>
      <c r="M45" s="40" t="s">
        <v>77</v>
      </c>
      <c r="N45" s="37"/>
      <c r="O45" s="13"/>
      <c r="P45" s="13"/>
      <c r="Q45" s="13"/>
      <c r="R45" s="13"/>
      <c r="S45" s="14"/>
      <c r="T45" s="13"/>
      <c r="U45" s="13"/>
      <c r="V45" s="13"/>
      <c r="W45" s="13"/>
      <c r="X45" s="13"/>
      <c r="Y45" s="13"/>
      <c r="Z45" s="13"/>
    </row>
    <row r="46" spans="1:26" ht="75" customHeight="1">
      <c r="A46" s="49"/>
      <c r="B46" s="38"/>
      <c r="C46" s="31"/>
      <c r="D46" s="31"/>
      <c r="E46" s="1" t="s">
        <v>13</v>
      </c>
      <c r="F46" s="7"/>
      <c r="G46" s="7" t="s">
        <v>0</v>
      </c>
      <c r="H46" s="7" t="s">
        <v>39</v>
      </c>
      <c r="I46" s="7" t="s">
        <v>0</v>
      </c>
      <c r="J46" s="7" t="s">
        <v>0</v>
      </c>
      <c r="K46" s="7" t="s">
        <v>0</v>
      </c>
      <c r="L46" s="7" t="s">
        <v>0</v>
      </c>
      <c r="M46" s="40"/>
      <c r="N46" s="37"/>
      <c r="O46" s="13"/>
      <c r="P46" s="13"/>
      <c r="Q46" s="13"/>
      <c r="R46" s="13"/>
      <c r="S46" s="14"/>
      <c r="T46" s="13"/>
      <c r="U46" s="13"/>
      <c r="V46" s="13"/>
      <c r="W46" s="13"/>
      <c r="X46" s="13"/>
      <c r="Y46" s="13"/>
      <c r="Z46" s="13"/>
    </row>
    <row r="47" spans="1:26" ht="57" customHeight="1">
      <c r="A47" s="49"/>
      <c r="B47" s="38"/>
      <c r="C47" s="31"/>
      <c r="D47" s="31"/>
      <c r="E47" s="1" t="s">
        <v>10</v>
      </c>
      <c r="F47" s="7"/>
      <c r="G47" s="7"/>
      <c r="H47" s="7"/>
      <c r="I47" s="7"/>
      <c r="J47" s="7"/>
      <c r="K47" s="7"/>
      <c r="L47" s="7" t="s">
        <v>0</v>
      </c>
      <c r="M47" s="36"/>
      <c r="N47" s="37"/>
      <c r="O47" s="13"/>
      <c r="P47" s="13"/>
      <c r="Q47" s="13"/>
      <c r="R47" s="13"/>
      <c r="S47" s="14"/>
      <c r="T47" s="13"/>
      <c r="U47" s="13"/>
      <c r="V47" s="13"/>
      <c r="W47" s="13"/>
      <c r="X47" s="13"/>
      <c r="Y47" s="13"/>
      <c r="Z47" s="13"/>
    </row>
    <row r="48" spans="1:26" ht="111" customHeight="1">
      <c r="A48" s="49">
        <v>7</v>
      </c>
      <c r="B48" s="38" t="s">
        <v>50</v>
      </c>
      <c r="C48" s="31" t="s">
        <v>80</v>
      </c>
      <c r="D48" s="31" t="s">
        <v>24</v>
      </c>
      <c r="E48" s="1" t="s">
        <v>7</v>
      </c>
      <c r="F48" s="7">
        <f>F49+F50+F51+F53</f>
        <v>35594.8</v>
      </c>
      <c r="G48" s="7">
        <f>G49+G50+G51+G53</f>
        <v>35594.8</v>
      </c>
      <c r="H48" s="7">
        <f>H49+H50+H51+H53</f>
        <v>7792.7</v>
      </c>
      <c r="I48" s="7">
        <f>I49+I50+I51+I53</f>
        <v>7792.7</v>
      </c>
      <c r="J48" s="7">
        <f>I48/F48*100</f>
        <v>21.892804566959217</v>
      </c>
      <c r="K48" s="7">
        <f>I48/G48*100</f>
        <v>21.892804566959217</v>
      </c>
      <c r="L48" s="7">
        <f>I48/H48*100</f>
        <v>100</v>
      </c>
      <c r="M48" s="38" t="s">
        <v>112</v>
      </c>
      <c r="N48" s="38" t="s">
        <v>87</v>
      </c>
      <c r="O48" s="16">
        <f>P48+Q48+R48</f>
        <v>8</v>
      </c>
      <c r="P48" s="19">
        <v>4</v>
      </c>
      <c r="Q48" s="19">
        <v>0</v>
      </c>
      <c r="R48" s="19">
        <v>4</v>
      </c>
      <c r="S48" s="14">
        <v>70.5</v>
      </c>
      <c r="T48" s="13"/>
      <c r="U48" s="13"/>
      <c r="V48" s="13"/>
      <c r="W48" s="13"/>
      <c r="X48" s="13"/>
      <c r="Y48" s="13"/>
      <c r="Z48" s="13"/>
    </row>
    <row r="49" spans="1:26" ht="83.25" customHeight="1">
      <c r="A49" s="49"/>
      <c r="B49" s="38"/>
      <c r="C49" s="31"/>
      <c r="D49" s="31"/>
      <c r="E49" s="1" t="s">
        <v>8</v>
      </c>
      <c r="F49" s="7"/>
      <c r="G49" s="7"/>
      <c r="H49" s="7"/>
      <c r="I49" s="7"/>
      <c r="J49" s="7"/>
      <c r="K49" s="7"/>
      <c r="L49" s="7"/>
      <c r="M49" s="37"/>
      <c r="N49" s="37"/>
      <c r="O49" s="13"/>
      <c r="P49" s="13"/>
      <c r="Q49" s="13"/>
      <c r="R49" s="13"/>
      <c r="S49" s="14"/>
      <c r="T49" s="13"/>
      <c r="U49" s="13"/>
      <c r="V49" s="13"/>
      <c r="W49" s="13"/>
      <c r="X49" s="13"/>
      <c r="Y49" s="13"/>
      <c r="Z49" s="13"/>
    </row>
    <row r="50" spans="1:26" ht="92.25" customHeight="1">
      <c r="A50" s="49"/>
      <c r="B50" s="38"/>
      <c r="C50" s="31"/>
      <c r="D50" s="31"/>
      <c r="E50" s="1" t="s">
        <v>1</v>
      </c>
      <c r="F50" s="7">
        <v>34646.8</v>
      </c>
      <c r="G50" s="7">
        <v>34646.8</v>
      </c>
      <c r="H50" s="7">
        <v>7232.8</v>
      </c>
      <c r="I50" s="7">
        <v>7232.8</v>
      </c>
      <c r="J50" s="7">
        <f>I50/F50*100</f>
        <v>20.875809598577646</v>
      </c>
      <c r="K50" s="7">
        <f>I50/G50*100</f>
        <v>20.875809598577646</v>
      </c>
      <c r="L50" s="7">
        <f>I50/H50*100</f>
        <v>100</v>
      </c>
      <c r="M50" s="37"/>
      <c r="N50" s="37"/>
      <c r="O50" s="13"/>
      <c r="P50" s="13"/>
      <c r="Q50" s="13"/>
      <c r="R50" s="13"/>
      <c r="S50" s="14"/>
      <c r="T50" s="13"/>
      <c r="U50" s="13"/>
      <c r="V50" s="13"/>
      <c r="W50" s="13"/>
      <c r="X50" s="13"/>
      <c r="Y50" s="13"/>
      <c r="Z50" s="13"/>
    </row>
    <row r="51" spans="1:26" ht="66" customHeight="1">
      <c r="A51" s="49"/>
      <c r="B51" s="38"/>
      <c r="C51" s="31"/>
      <c r="D51" s="31"/>
      <c r="E51" s="1" t="s">
        <v>9</v>
      </c>
      <c r="F51" s="7">
        <v>948</v>
      </c>
      <c r="G51" s="7">
        <v>948</v>
      </c>
      <c r="H51" s="7">
        <v>559.9</v>
      </c>
      <c r="I51" s="7">
        <v>559.9</v>
      </c>
      <c r="J51" s="7">
        <f>I51/F51*100</f>
        <v>59.06118143459915</v>
      </c>
      <c r="K51" s="7">
        <f>I51/G51*100</f>
        <v>59.06118143459915</v>
      </c>
      <c r="L51" s="7">
        <f>I51/H51*100</f>
        <v>100</v>
      </c>
      <c r="M51" s="37"/>
      <c r="N51" s="37"/>
      <c r="O51" s="13"/>
      <c r="P51" s="13"/>
      <c r="Q51" s="13"/>
      <c r="R51" s="13"/>
      <c r="S51" s="14"/>
      <c r="T51" s="13"/>
      <c r="U51" s="13"/>
      <c r="V51" s="13"/>
      <c r="W51" s="13"/>
      <c r="X51" s="13"/>
      <c r="Y51" s="13"/>
      <c r="Z51" s="13"/>
    </row>
    <row r="52" spans="1:26" ht="45" customHeight="1">
      <c r="A52" s="49"/>
      <c r="B52" s="38"/>
      <c r="C52" s="31"/>
      <c r="D52" s="31"/>
      <c r="E52" s="1" t="s">
        <v>13</v>
      </c>
      <c r="F52" s="7"/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37"/>
      <c r="N52" s="37"/>
      <c r="O52" s="13"/>
      <c r="P52" s="13"/>
      <c r="Q52" s="13"/>
      <c r="R52" s="13"/>
      <c r="S52" s="14"/>
      <c r="T52" s="13"/>
      <c r="U52" s="13"/>
      <c r="V52" s="13"/>
      <c r="W52" s="13"/>
      <c r="X52" s="13"/>
      <c r="Y52" s="13"/>
      <c r="Z52" s="13"/>
    </row>
    <row r="53" spans="1:26" ht="32.25" customHeight="1">
      <c r="A53" s="49"/>
      <c r="B53" s="38"/>
      <c r="C53" s="31"/>
      <c r="D53" s="31"/>
      <c r="E53" s="1" t="s">
        <v>10</v>
      </c>
      <c r="F53" s="7"/>
      <c r="G53" s="7"/>
      <c r="H53" s="7"/>
      <c r="I53" s="7"/>
      <c r="J53" s="7"/>
      <c r="K53" s="7"/>
      <c r="L53" s="7" t="s">
        <v>0</v>
      </c>
      <c r="M53" s="37"/>
      <c r="N53" s="37"/>
      <c r="O53" s="13"/>
      <c r="P53" s="13"/>
      <c r="Q53" s="13"/>
      <c r="R53" s="13"/>
      <c r="S53" s="14"/>
      <c r="T53" s="13"/>
      <c r="U53" s="13"/>
      <c r="V53" s="13"/>
      <c r="W53" s="13"/>
      <c r="X53" s="13"/>
      <c r="Y53" s="13"/>
      <c r="Z53" s="13"/>
    </row>
    <row r="54" spans="1:26" ht="250.5" customHeight="1">
      <c r="A54" s="66">
        <v>8</v>
      </c>
      <c r="B54" s="38" t="s">
        <v>51</v>
      </c>
      <c r="C54" s="31" t="s">
        <v>52</v>
      </c>
      <c r="D54" s="31" t="s">
        <v>25</v>
      </c>
      <c r="E54" s="1" t="s">
        <v>7</v>
      </c>
      <c r="F54" s="7">
        <f>F55+F56+F57</f>
        <v>1806402</v>
      </c>
      <c r="G54" s="7">
        <f>G55+G56+G57</f>
        <v>1809122.2999999998</v>
      </c>
      <c r="H54" s="7">
        <f>H55+H56+H57</f>
        <v>46052.7</v>
      </c>
      <c r="I54" s="7">
        <f>I55+I56+I57</f>
        <v>121925.1</v>
      </c>
      <c r="J54" s="7">
        <f>I54/F54*100</f>
        <v>6.749610551804083</v>
      </c>
      <c r="K54" s="7">
        <f>I54/G54*100</f>
        <v>6.739461450450311</v>
      </c>
      <c r="L54" s="7">
        <f>I54/H54*100</f>
        <v>264.75125236956796</v>
      </c>
      <c r="M54" s="39" t="s">
        <v>133</v>
      </c>
      <c r="N54" s="61" t="s">
        <v>128</v>
      </c>
      <c r="O54" s="13">
        <f>P54+Q54+R54</f>
        <v>8</v>
      </c>
      <c r="P54" s="13">
        <v>2</v>
      </c>
      <c r="Q54" s="13">
        <v>3</v>
      </c>
      <c r="R54" s="13">
        <v>3</v>
      </c>
      <c r="S54" s="14">
        <f>(2.1+100+0+93.5+0+52+0)/7</f>
        <v>35.371428571428574</v>
      </c>
      <c r="T54" s="13"/>
      <c r="U54" s="13"/>
      <c r="V54" s="13"/>
      <c r="W54" s="13"/>
      <c r="X54" s="13"/>
      <c r="Y54" s="13"/>
      <c r="Z54" s="13"/>
    </row>
    <row r="55" spans="1:26" ht="324.75" customHeight="1">
      <c r="A55" s="67"/>
      <c r="B55" s="38"/>
      <c r="C55" s="31"/>
      <c r="D55" s="31"/>
      <c r="E55" s="1" t="s">
        <v>8</v>
      </c>
      <c r="F55" s="7">
        <v>4536.7</v>
      </c>
      <c r="G55" s="7">
        <v>4513.9</v>
      </c>
      <c r="H55" s="7">
        <v>888.2</v>
      </c>
      <c r="I55" s="7">
        <v>888.2</v>
      </c>
      <c r="J55" s="7">
        <f>I55/F55*100</f>
        <v>19.578107434919655</v>
      </c>
      <c r="K55" s="7">
        <f>I55/G55*100</f>
        <v>19.676997718159466</v>
      </c>
      <c r="L55" s="7">
        <f>I55/H55*100</f>
        <v>100</v>
      </c>
      <c r="M55" s="40"/>
      <c r="N55" s="62"/>
      <c r="O55" s="13"/>
      <c r="P55" s="13"/>
      <c r="Q55" s="13"/>
      <c r="R55" s="13"/>
      <c r="S55" s="14"/>
      <c r="T55" s="13"/>
      <c r="U55" s="13"/>
      <c r="V55" s="13"/>
      <c r="W55" s="13"/>
      <c r="X55" s="13"/>
      <c r="Y55" s="13"/>
      <c r="Z55" s="13"/>
    </row>
    <row r="56" spans="1:26" ht="127.5" customHeight="1">
      <c r="A56" s="67"/>
      <c r="B56" s="38"/>
      <c r="C56" s="31"/>
      <c r="D56" s="31"/>
      <c r="E56" s="1" t="s">
        <v>1</v>
      </c>
      <c r="F56" s="7">
        <v>1586581.3</v>
      </c>
      <c r="G56" s="7">
        <v>1586144.9</v>
      </c>
      <c r="H56" s="7">
        <v>12991.4</v>
      </c>
      <c r="I56" s="7">
        <v>88863.8</v>
      </c>
      <c r="J56" s="7">
        <f>I56/F56*100</f>
        <v>5.600961009687937</v>
      </c>
      <c r="K56" s="7">
        <f>I56/G56*100</f>
        <v>5.6025020160516235</v>
      </c>
      <c r="L56" s="7">
        <f>I56/H56*100</f>
        <v>684.0201979771233</v>
      </c>
      <c r="M56" s="40" t="s">
        <v>113</v>
      </c>
      <c r="N56" s="62"/>
      <c r="O56" s="13"/>
      <c r="P56" s="13"/>
      <c r="Q56" s="13"/>
      <c r="R56" s="13"/>
      <c r="S56" s="14"/>
      <c r="T56" s="13"/>
      <c r="U56" s="13"/>
      <c r="V56" s="13"/>
      <c r="W56" s="13"/>
      <c r="X56" s="13"/>
      <c r="Y56" s="13"/>
      <c r="Z56" s="13"/>
    </row>
    <row r="57" spans="1:26" ht="87" customHeight="1">
      <c r="A57" s="67"/>
      <c r="B57" s="38"/>
      <c r="C57" s="31"/>
      <c r="D57" s="31"/>
      <c r="E57" s="1" t="s">
        <v>9</v>
      </c>
      <c r="F57" s="7">
        <v>215284</v>
      </c>
      <c r="G57" s="7">
        <v>218463.5</v>
      </c>
      <c r="H57" s="7">
        <v>32173.1</v>
      </c>
      <c r="I57" s="7">
        <v>32173.1</v>
      </c>
      <c r="J57" s="7">
        <f>I57/F57*100</f>
        <v>14.944491926943016</v>
      </c>
      <c r="K57" s="7">
        <f>I57/G57*100</f>
        <v>14.726991007651163</v>
      </c>
      <c r="L57" s="7">
        <f>I57/H57*100</f>
        <v>100</v>
      </c>
      <c r="M57" s="40"/>
      <c r="N57" s="62"/>
      <c r="O57" s="13"/>
      <c r="P57" s="13"/>
      <c r="Q57" s="13"/>
      <c r="R57" s="13"/>
      <c r="S57" s="14"/>
      <c r="T57" s="13"/>
      <c r="U57" s="13"/>
      <c r="V57" s="13"/>
      <c r="W57" s="13"/>
      <c r="X57" s="13"/>
      <c r="Y57" s="13"/>
      <c r="Z57" s="13"/>
    </row>
    <row r="58" spans="1:26" ht="72.75" customHeight="1">
      <c r="A58" s="67"/>
      <c r="B58" s="38"/>
      <c r="C58" s="31"/>
      <c r="D58" s="31"/>
      <c r="E58" s="1" t="s">
        <v>13</v>
      </c>
      <c r="F58" s="7"/>
      <c r="G58" s="7">
        <v>1221843</v>
      </c>
      <c r="H58" s="7" t="s">
        <v>0</v>
      </c>
      <c r="I58" s="7">
        <v>75242.4</v>
      </c>
      <c r="J58" s="7" t="s">
        <v>0</v>
      </c>
      <c r="K58" s="7">
        <f>I58/G58*100</f>
        <v>6.158107056307561</v>
      </c>
      <c r="L58" s="7"/>
      <c r="M58" s="40"/>
      <c r="N58" s="62"/>
      <c r="O58" s="13"/>
      <c r="P58" s="13"/>
      <c r="Q58" s="13"/>
      <c r="R58" s="13"/>
      <c r="S58" s="14"/>
      <c r="T58" s="13"/>
      <c r="U58" s="13"/>
      <c r="V58" s="13"/>
      <c r="W58" s="13"/>
      <c r="X58" s="13"/>
      <c r="Y58" s="13"/>
      <c r="Z58" s="13"/>
    </row>
    <row r="59" spans="1:26" ht="120.75" customHeight="1">
      <c r="A59" s="68"/>
      <c r="B59" s="38"/>
      <c r="C59" s="31"/>
      <c r="D59" s="31"/>
      <c r="E59" s="1" t="s">
        <v>10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39</v>
      </c>
      <c r="L59" s="7"/>
      <c r="M59" s="36"/>
      <c r="N59" s="62"/>
      <c r="O59" s="13"/>
      <c r="P59" s="13"/>
      <c r="Q59" s="13"/>
      <c r="R59" s="13"/>
      <c r="S59" s="14"/>
      <c r="T59" s="13"/>
      <c r="U59" s="13"/>
      <c r="V59" s="13"/>
      <c r="W59" s="13"/>
      <c r="X59" s="13"/>
      <c r="Y59" s="13"/>
      <c r="Z59" s="13"/>
    </row>
    <row r="60" spans="1:26" ht="276" customHeight="1">
      <c r="A60" s="49">
        <v>9</v>
      </c>
      <c r="B60" s="38" t="s">
        <v>53</v>
      </c>
      <c r="C60" s="31" t="s">
        <v>96</v>
      </c>
      <c r="D60" s="31" t="s">
        <v>26</v>
      </c>
      <c r="E60" s="1" t="s">
        <v>7</v>
      </c>
      <c r="F60" s="7">
        <f>F61+F62+F63+F65</f>
        <v>167971.1</v>
      </c>
      <c r="G60" s="7">
        <f>G61+G62+G63+G65</f>
        <v>173971.2</v>
      </c>
      <c r="H60" s="7">
        <f>H61+H62+H63+H65</f>
        <v>1904</v>
      </c>
      <c r="I60" s="7">
        <f>I61+I62+I63+I65</f>
        <v>1904</v>
      </c>
      <c r="J60" s="7">
        <f>I60/F60*100</f>
        <v>1.1335283271943803</v>
      </c>
      <c r="K60" s="7">
        <f>I60/G60*100</f>
        <v>1.0944340212632895</v>
      </c>
      <c r="L60" s="28">
        <f>I60/H60*100</f>
        <v>100</v>
      </c>
      <c r="M60" s="18" t="s">
        <v>142</v>
      </c>
      <c r="N60" s="50" t="s">
        <v>97</v>
      </c>
      <c r="O60" s="13">
        <f>P60+Q60+R60</f>
        <v>7</v>
      </c>
      <c r="P60" s="13">
        <v>0</v>
      </c>
      <c r="Q60" s="13">
        <v>1</v>
      </c>
      <c r="R60" s="13">
        <v>6</v>
      </c>
      <c r="S60" s="14">
        <v>9.1</v>
      </c>
      <c r="T60" s="13"/>
      <c r="U60" s="13"/>
      <c r="V60" s="13"/>
      <c r="W60" s="13"/>
      <c r="X60" s="13"/>
      <c r="Y60" s="13"/>
      <c r="Z60" s="13"/>
    </row>
    <row r="61" spans="1:26" ht="63.75" customHeight="1">
      <c r="A61" s="49"/>
      <c r="B61" s="38"/>
      <c r="C61" s="31"/>
      <c r="D61" s="31"/>
      <c r="E61" s="1" t="s">
        <v>8</v>
      </c>
      <c r="F61" s="7">
        <v>31194.3</v>
      </c>
      <c r="G61" s="7">
        <v>31194.4</v>
      </c>
      <c r="H61" s="7">
        <v>0</v>
      </c>
      <c r="I61" s="7">
        <v>0</v>
      </c>
      <c r="J61" s="7">
        <v>0</v>
      </c>
      <c r="K61" s="7">
        <f>I61/G61*100</f>
        <v>0</v>
      </c>
      <c r="L61" s="28"/>
      <c r="M61" s="40" t="s">
        <v>69</v>
      </c>
      <c r="N61" s="51"/>
      <c r="O61" s="13"/>
      <c r="P61" s="13"/>
      <c r="Q61" s="13"/>
      <c r="R61" s="13"/>
      <c r="S61" s="14"/>
      <c r="T61" s="13"/>
      <c r="U61" s="13"/>
      <c r="V61" s="13"/>
      <c r="W61" s="13"/>
      <c r="X61" s="13"/>
      <c r="Y61" s="13"/>
      <c r="Z61" s="13"/>
    </row>
    <row r="62" spans="1:26" ht="63.75" customHeight="1">
      <c r="A62" s="49"/>
      <c r="B62" s="38"/>
      <c r="C62" s="31"/>
      <c r="D62" s="31"/>
      <c r="E62" s="1" t="s">
        <v>1</v>
      </c>
      <c r="F62" s="7">
        <v>85992</v>
      </c>
      <c r="G62" s="7">
        <v>85992</v>
      </c>
      <c r="H62" s="7">
        <v>0</v>
      </c>
      <c r="I62" s="7">
        <v>0</v>
      </c>
      <c r="J62" s="7">
        <f>I62/F62*100</f>
        <v>0</v>
      </c>
      <c r="K62" s="7">
        <f>I62/G62*100</f>
        <v>0</v>
      </c>
      <c r="L62" s="28"/>
      <c r="M62" s="40"/>
      <c r="N62" s="51"/>
      <c r="O62" s="13"/>
      <c r="P62" s="13"/>
      <c r="Q62" s="13"/>
      <c r="R62" s="13"/>
      <c r="S62" s="14"/>
      <c r="T62" s="13"/>
      <c r="U62" s="13"/>
      <c r="V62" s="13"/>
      <c r="W62" s="13"/>
      <c r="X62" s="13"/>
      <c r="Y62" s="13"/>
      <c r="Z62" s="13"/>
    </row>
    <row r="63" spans="1:26" ht="174.75" customHeight="1">
      <c r="A63" s="49"/>
      <c r="B63" s="38"/>
      <c r="C63" s="31"/>
      <c r="D63" s="31"/>
      <c r="E63" s="1" t="s">
        <v>9</v>
      </c>
      <c r="F63" s="7">
        <v>50784.8</v>
      </c>
      <c r="G63" s="7">
        <v>56784.8</v>
      </c>
      <c r="H63" s="7">
        <v>1904</v>
      </c>
      <c r="I63" s="7">
        <v>1904</v>
      </c>
      <c r="J63" s="7">
        <f>I63/F63*100</f>
        <v>3.7491532899607756</v>
      </c>
      <c r="K63" s="7">
        <f>I63/G63*100</f>
        <v>3.3530099604119408</v>
      </c>
      <c r="L63" s="28">
        <f>I63/H63*100</f>
        <v>100</v>
      </c>
      <c r="M63" s="40" t="s">
        <v>143</v>
      </c>
      <c r="N63" s="51"/>
      <c r="O63" s="13"/>
      <c r="P63" s="13"/>
      <c r="Q63" s="13"/>
      <c r="R63" s="13"/>
      <c r="S63" s="14"/>
      <c r="T63" s="13"/>
      <c r="U63" s="13"/>
      <c r="V63" s="13"/>
      <c r="W63" s="13"/>
      <c r="X63" s="13"/>
      <c r="Y63" s="13"/>
      <c r="Z63" s="13"/>
    </row>
    <row r="64" spans="1:26" ht="200.25" customHeight="1">
      <c r="A64" s="49"/>
      <c r="B64" s="38"/>
      <c r="C64" s="31"/>
      <c r="D64" s="31"/>
      <c r="E64" s="1" t="s">
        <v>13</v>
      </c>
      <c r="F64" s="7"/>
      <c r="G64" s="7">
        <v>23503.5</v>
      </c>
      <c r="H64" s="7">
        <v>311</v>
      </c>
      <c r="I64" s="7">
        <v>311</v>
      </c>
      <c r="J64" s="7"/>
      <c r="K64" s="7">
        <f>I64/G64*100</f>
        <v>1.3232071819090774</v>
      </c>
      <c r="L64" s="28">
        <f>I64/H64*100</f>
        <v>100</v>
      </c>
      <c r="M64" s="40"/>
      <c r="N64" s="51"/>
      <c r="O64" s="13"/>
      <c r="P64" s="13"/>
      <c r="Q64" s="13"/>
      <c r="R64" s="13"/>
      <c r="S64" s="14"/>
      <c r="T64" s="13"/>
      <c r="U64" s="13"/>
      <c r="V64" s="13"/>
      <c r="W64" s="13"/>
      <c r="X64" s="13"/>
      <c r="Y64" s="13"/>
      <c r="Z64" s="13"/>
    </row>
    <row r="65" spans="1:26" ht="246.75" customHeight="1">
      <c r="A65" s="49"/>
      <c r="B65" s="38"/>
      <c r="C65" s="31"/>
      <c r="D65" s="31"/>
      <c r="E65" s="1" t="s">
        <v>10</v>
      </c>
      <c r="F65" s="7"/>
      <c r="G65" s="7"/>
      <c r="H65" s="7">
        <v>0</v>
      </c>
      <c r="I65" s="7">
        <v>0</v>
      </c>
      <c r="J65" s="7">
        <v>0</v>
      </c>
      <c r="K65" s="7" t="s">
        <v>0</v>
      </c>
      <c r="L65" s="28" t="s">
        <v>0</v>
      </c>
      <c r="M65" s="26" t="s">
        <v>114</v>
      </c>
      <c r="N65" s="51"/>
      <c r="O65" s="13"/>
      <c r="P65" s="13"/>
      <c r="Q65" s="13"/>
      <c r="R65" s="13"/>
      <c r="S65" s="14"/>
      <c r="T65" s="13"/>
      <c r="U65" s="13"/>
      <c r="V65" s="13"/>
      <c r="W65" s="13"/>
      <c r="X65" s="13"/>
      <c r="Y65" s="13"/>
      <c r="Z65" s="13"/>
    </row>
    <row r="66" spans="1:26" ht="53.25" customHeight="1">
      <c r="A66" s="49">
        <v>10</v>
      </c>
      <c r="B66" s="38" t="s">
        <v>55</v>
      </c>
      <c r="C66" s="31" t="s">
        <v>54</v>
      </c>
      <c r="D66" s="31" t="s">
        <v>27</v>
      </c>
      <c r="E66" s="1" t="s">
        <v>7</v>
      </c>
      <c r="F66" s="7">
        <f>F67+F68+F69+F72</f>
        <v>3555.5</v>
      </c>
      <c r="G66" s="7">
        <f>G67+G68+G69+G72</f>
        <v>3555.5</v>
      </c>
      <c r="H66" s="7">
        <f>H67+H68+H69+H72</f>
        <v>1959.8</v>
      </c>
      <c r="I66" s="7">
        <f>I67+I68+I69+I72</f>
        <v>1954.1999999999998</v>
      </c>
      <c r="J66" s="7">
        <f>I66/F66*100</f>
        <v>54.962733792715504</v>
      </c>
      <c r="K66" s="7">
        <f>I66/G66*100</f>
        <v>54.962733792715504</v>
      </c>
      <c r="L66" s="7">
        <f>I66/H66*100</f>
        <v>99.7142565567915</v>
      </c>
      <c r="M66" s="18" t="s">
        <v>82</v>
      </c>
      <c r="N66" s="38" t="s">
        <v>88</v>
      </c>
      <c r="O66" s="13">
        <f>P66+Q66+R66</f>
        <v>2</v>
      </c>
      <c r="P66" s="13">
        <v>2</v>
      </c>
      <c r="Q66" s="13">
        <v>0</v>
      </c>
      <c r="R66" s="13">
        <v>0</v>
      </c>
      <c r="S66" s="14">
        <v>189.2</v>
      </c>
      <c r="T66" s="13"/>
      <c r="U66" s="13"/>
      <c r="V66" s="13"/>
      <c r="W66" s="13"/>
      <c r="X66" s="13"/>
      <c r="Y66" s="13"/>
      <c r="Z66" s="13"/>
    </row>
    <row r="67" spans="1:26" ht="48" customHeight="1">
      <c r="A67" s="49"/>
      <c r="B67" s="38"/>
      <c r="C67" s="31"/>
      <c r="D67" s="31"/>
      <c r="E67" s="1" t="s">
        <v>8</v>
      </c>
      <c r="F67" s="7">
        <v>5.6</v>
      </c>
      <c r="G67" s="7">
        <v>5.6</v>
      </c>
      <c r="H67" s="7">
        <v>5.6</v>
      </c>
      <c r="I67" s="7">
        <v>5.6</v>
      </c>
      <c r="J67" s="7">
        <f>I67/F67*100</f>
        <v>100</v>
      </c>
      <c r="K67" s="7">
        <f>I67/G67*100</f>
        <v>100</v>
      </c>
      <c r="L67" s="7"/>
      <c r="M67" s="40" t="s">
        <v>83</v>
      </c>
      <c r="N67" s="37"/>
      <c r="O67" s="13"/>
      <c r="P67" s="13"/>
      <c r="Q67" s="13"/>
      <c r="R67" s="13"/>
      <c r="S67" s="14"/>
      <c r="T67" s="13"/>
      <c r="U67" s="13"/>
      <c r="V67" s="13"/>
      <c r="W67" s="13"/>
      <c r="X67" s="13"/>
      <c r="Y67" s="13"/>
      <c r="Z67" s="13"/>
    </row>
    <row r="68" spans="1:26" ht="52.5" customHeight="1">
      <c r="A68" s="49"/>
      <c r="B68" s="38"/>
      <c r="C68" s="31"/>
      <c r="D68" s="31"/>
      <c r="E68" s="1" t="s">
        <v>1</v>
      </c>
      <c r="F68" s="7">
        <v>1768.9</v>
      </c>
      <c r="G68" s="7">
        <v>1768.9</v>
      </c>
      <c r="H68" s="7">
        <v>1244.9</v>
      </c>
      <c r="I68" s="7">
        <v>1239.3</v>
      </c>
      <c r="J68" s="7">
        <f>I68/F68*100</f>
        <v>70.06048956978913</v>
      </c>
      <c r="K68" s="7">
        <f>I68/G68*100</f>
        <v>70.06048956978913</v>
      </c>
      <c r="L68" s="7">
        <f>I68/H68*100</f>
        <v>99.55016467186118</v>
      </c>
      <c r="M68" s="40"/>
      <c r="N68" s="37"/>
      <c r="O68" s="13"/>
      <c r="P68" s="13"/>
      <c r="Q68" s="13"/>
      <c r="R68" s="13"/>
      <c r="S68" s="14"/>
      <c r="T68" s="13"/>
      <c r="U68" s="13"/>
      <c r="V68" s="13"/>
      <c r="W68" s="13"/>
      <c r="X68" s="13"/>
      <c r="Y68" s="13"/>
      <c r="Z68" s="13"/>
    </row>
    <row r="69" spans="1:26" ht="101.25" customHeight="1">
      <c r="A69" s="49"/>
      <c r="B69" s="38"/>
      <c r="C69" s="31"/>
      <c r="D69" s="31"/>
      <c r="E69" s="1" t="s">
        <v>9</v>
      </c>
      <c r="F69" s="7">
        <v>1781</v>
      </c>
      <c r="G69" s="7">
        <v>1781</v>
      </c>
      <c r="H69" s="7">
        <v>709.3</v>
      </c>
      <c r="I69" s="7">
        <v>709.3</v>
      </c>
      <c r="J69" s="7">
        <f>I69/F69*100</f>
        <v>39.82594048287479</v>
      </c>
      <c r="K69" s="7">
        <f>I69/G69*100</f>
        <v>39.82594048287479</v>
      </c>
      <c r="L69" s="7">
        <f>I69/H69*100</f>
        <v>100</v>
      </c>
      <c r="M69" s="23" t="s">
        <v>115</v>
      </c>
      <c r="N69" s="37"/>
      <c r="O69" s="13"/>
      <c r="P69" s="13"/>
      <c r="Q69" s="13"/>
      <c r="R69" s="13"/>
      <c r="S69" s="14"/>
      <c r="T69" s="13"/>
      <c r="U69" s="13"/>
      <c r="V69" s="13"/>
      <c r="W69" s="13"/>
      <c r="X69" s="13"/>
      <c r="Y69" s="13"/>
      <c r="Z69" s="13"/>
    </row>
    <row r="70" spans="1:26" ht="147" customHeight="1">
      <c r="A70" s="49"/>
      <c r="B70" s="38"/>
      <c r="C70" s="31"/>
      <c r="D70" s="31"/>
      <c r="E70" s="39" t="s">
        <v>13</v>
      </c>
      <c r="F70" s="29" t="s">
        <v>39</v>
      </c>
      <c r="G70" s="29" t="s">
        <v>0</v>
      </c>
      <c r="H70" s="29" t="s">
        <v>0</v>
      </c>
      <c r="I70" s="29" t="s">
        <v>0</v>
      </c>
      <c r="J70" s="29" t="s">
        <v>0</v>
      </c>
      <c r="K70" s="29" t="s">
        <v>0</v>
      </c>
      <c r="L70" s="29" t="s">
        <v>0</v>
      </c>
      <c r="M70" s="23" t="s">
        <v>84</v>
      </c>
      <c r="N70" s="37"/>
      <c r="O70" s="13"/>
      <c r="P70" s="13"/>
      <c r="Q70" s="13"/>
      <c r="R70" s="13"/>
      <c r="S70" s="14"/>
      <c r="T70" s="13"/>
      <c r="U70" s="13"/>
      <c r="V70" s="13"/>
      <c r="W70" s="13"/>
      <c r="X70" s="13"/>
      <c r="Y70" s="13"/>
      <c r="Z70" s="13"/>
    </row>
    <row r="71" spans="1:26" ht="54.75" customHeight="1">
      <c r="A71" s="49"/>
      <c r="B71" s="38"/>
      <c r="C71" s="31"/>
      <c r="D71" s="31"/>
      <c r="E71" s="36"/>
      <c r="F71" s="30"/>
      <c r="G71" s="30"/>
      <c r="H71" s="30"/>
      <c r="I71" s="30"/>
      <c r="J71" s="30"/>
      <c r="K71" s="30"/>
      <c r="L71" s="30"/>
      <c r="M71" s="23" t="s">
        <v>85</v>
      </c>
      <c r="N71" s="37"/>
      <c r="O71" s="13"/>
      <c r="P71" s="13"/>
      <c r="Q71" s="13"/>
      <c r="R71" s="13"/>
      <c r="S71" s="14"/>
      <c r="T71" s="13"/>
      <c r="U71" s="13"/>
      <c r="V71" s="13"/>
      <c r="W71" s="13"/>
      <c r="X71" s="13"/>
      <c r="Y71" s="13"/>
      <c r="Z71" s="13"/>
    </row>
    <row r="72" spans="1:26" ht="207" customHeight="1">
      <c r="A72" s="49"/>
      <c r="B72" s="38"/>
      <c r="C72" s="31"/>
      <c r="D72" s="31"/>
      <c r="E72" s="1" t="s">
        <v>10</v>
      </c>
      <c r="F72" s="7"/>
      <c r="G72" s="7"/>
      <c r="H72" s="7"/>
      <c r="I72" s="7"/>
      <c r="J72" s="7"/>
      <c r="K72" s="7"/>
      <c r="L72" s="7" t="s">
        <v>0</v>
      </c>
      <c r="M72" s="26" t="s">
        <v>86</v>
      </c>
      <c r="N72" s="37"/>
      <c r="O72" s="13"/>
      <c r="P72" s="13"/>
      <c r="Q72" s="13"/>
      <c r="R72" s="13"/>
      <c r="S72" s="14"/>
      <c r="T72" s="13"/>
      <c r="U72" s="13"/>
      <c r="V72" s="13"/>
      <c r="W72" s="13"/>
      <c r="X72" s="13"/>
      <c r="Y72" s="13"/>
      <c r="Z72" s="13"/>
    </row>
    <row r="73" spans="1:26" ht="129.75" customHeight="1">
      <c r="A73" s="49">
        <v>11</v>
      </c>
      <c r="B73" s="38" t="s">
        <v>59</v>
      </c>
      <c r="C73" s="31" t="s">
        <v>56</v>
      </c>
      <c r="D73" s="31" t="s">
        <v>27</v>
      </c>
      <c r="E73" s="1" t="s">
        <v>7</v>
      </c>
      <c r="F73" s="7">
        <f>F74+F75+F76+F78</f>
        <v>160</v>
      </c>
      <c r="G73" s="7">
        <f>G74+G75+G76+G78</f>
        <v>160</v>
      </c>
      <c r="H73" s="7">
        <f>H74+H75+H76+H78</f>
        <v>0</v>
      </c>
      <c r="I73" s="7">
        <f>I74+I75+I76+I78</f>
        <v>0</v>
      </c>
      <c r="J73" s="7">
        <f>I73/F73*100</f>
        <v>0</v>
      </c>
      <c r="K73" s="7">
        <f>I73/G73*100</f>
        <v>0</v>
      </c>
      <c r="L73" s="7">
        <v>0</v>
      </c>
      <c r="M73" s="39" t="s">
        <v>140</v>
      </c>
      <c r="N73" s="38" t="s">
        <v>102</v>
      </c>
      <c r="O73" s="13">
        <f>P73+Q73+R73</f>
        <v>3</v>
      </c>
      <c r="P73" s="13">
        <v>1</v>
      </c>
      <c r="Q73" s="13"/>
      <c r="R73" s="13">
        <v>2</v>
      </c>
      <c r="S73" s="14">
        <v>78.5</v>
      </c>
      <c r="T73" s="13"/>
      <c r="U73" s="13"/>
      <c r="V73" s="13"/>
      <c r="W73" s="13"/>
      <c r="X73" s="13"/>
      <c r="Y73" s="13"/>
      <c r="Z73" s="13"/>
    </row>
    <row r="74" spans="1:26" ht="93.75" customHeight="1">
      <c r="A74" s="49"/>
      <c r="B74" s="38"/>
      <c r="C74" s="31"/>
      <c r="D74" s="31"/>
      <c r="E74" s="1" t="s">
        <v>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40"/>
      <c r="N74" s="37"/>
      <c r="O74" s="13"/>
      <c r="P74" s="13"/>
      <c r="Q74" s="13"/>
      <c r="R74" s="13"/>
      <c r="S74" s="14"/>
      <c r="T74" s="13"/>
      <c r="U74" s="13"/>
      <c r="V74" s="13"/>
      <c r="W74" s="13"/>
      <c r="X74" s="13"/>
      <c r="Y74" s="13"/>
      <c r="Z74" s="13"/>
    </row>
    <row r="75" spans="1:26" ht="65.25" customHeight="1">
      <c r="A75" s="49"/>
      <c r="B75" s="38"/>
      <c r="C75" s="31"/>
      <c r="D75" s="31"/>
      <c r="E75" s="1" t="s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40"/>
      <c r="N75" s="37"/>
      <c r="O75" s="13"/>
      <c r="P75" s="13"/>
      <c r="Q75" s="13"/>
      <c r="R75" s="13"/>
      <c r="S75" s="14"/>
      <c r="T75" s="13"/>
      <c r="U75" s="13"/>
      <c r="V75" s="13"/>
      <c r="W75" s="13"/>
      <c r="X75" s="13"/>
      <c r="Y75" s="13"/>
      <c r="Z75" s="13"/>
    </row>
    <row r="76" spans="1:26" ht="48" customHeight="1">
      <c r="A76" s="49"/>
      <c r="B76" s="38"/>
      <c r="C76" s="31"/>
      <c r="D76" s="31"/>
      <c r="E76" s="1" t="s">
        <v>9</v>
      </c>
      <c r="F76" s="7">
        <v>160</v>
      </c>
      <c r="G76" s="7">
        <v>160</v>
      </c>
      <c r="H76" s="7">
        <v>0</v>
      </c>
      <c r="I76" s="7">
        <v>0</v>
      </c>
      <c r="J76" s="7">
        <f>I76/F76*100</f>
        <v>0</v>
      </c>
      <c r="K76" s="7">
        <f>I76/G76*100</f>
        <v>0</v>
      </c>
      <c r="L76" s="7">
        <v>0</v>
      </c>
      <c r="M76" s="40"/>
      <c r="N76" s="37"/>
      <c r="O76" s="13"/>
      <c r="P76" s="13"/>
      <c r="Q76" s="13"/>
      <c r="R76" s="13"/>
      <c r="S76" s="14"/>
      <c r="T76" s="13"/>
      <c r="U76" s="13"/>
      <c r="V76" s="13"/>
      <c r="W76" s="13"/>
      <c r="X76" s="13"/>
      <c r="Y76" s="13"/>
      <c r="Z76" s="13"/>
    </row>
    <row r="77" spans="1:26" ht="78" customHeight="1">
      <c r="A77" s="49"/>
      <c r="B77" s="38"/>
      <c r="C77" s="31"/>
      <c r="D77" s="31"/>
      <c r="E77" s="1" t="s">
        <v>13</v>
      </c>
      <c r="F77" s="7" t="s">
        <v>39</v>
      </c>
      <c r="G77" s="7" t="s">
        <v>0</v>
      </c>
      <c r="H77" s="7" t="s">
        <v>0</v>
      </c>
      <c r="I77" s="7" t="s">
        <v>0</v>
      </c>
      <c r="J77" s="7" t="s">
        <v>0</v>
      </c>
      <c r="K77" s="7" t="s">
        <v>0</v>
      </c>
      <c r="L77" s="7" t="s">
        <v>0</v>
      </c>
      <c r="M77" s="40"/>
      <c r="N77" s="37"/>
      <c r="O77" s="13"/>
      <c r="P77" s="13"/>
      <c r="Q77" s="13"/>
      <c r="R77" s="13"/>
      <c r="S77" s="14"/>
      <c r="T77" s="13"/>
      <c r="U77" s="13"/>
      <c r="V77" s="13"/>
      <c r="W77" s="13"/>
      <c r="X77" s="13"/>
      <c r="Y77" s="13"/>
      <c r="Z77" s="13"/>
    </row>
    <row r="78" spans="1:26" ht="111" customHeight="1">
      <c r="A78" s="49"/>
      <c r="B78" s="38"/>
      <c r="C78" s="31"/>
      <c r="D78" s="31"/>
      <c r="E78" s="1" t="s">
        <v>10</v>
      </c>
      <c r="F78" s="7"/>
      <c r="G78" s="7"/>
      <c r="H78" s="7"/>
      <c r="I78" s="7"/>
      <c r="J78" s="7"/>
      <c r="K78" s="7"/>
      <c r="L78" s="7" t="s">
        <v>0</v>
      </c>
      <c r="M78" s="36"/>
      <c r="N78" s="37"/>
      <c r="O78" s="13"/>
      <c r="P78" s="13"/>
      <c r="Q78" s="13"/>
      <c r="R78" s="13"/>
      <c r="S78" s="14"/>
      <c r="T78" s="13"/>
      <c r="U78" s="13"/>
      <c r="V78" s="13"/>
      <c r="W78" s="13"/>
      <c r="X78" s="13"/>
      <c r="Y78" s="13"/>
      <c r="Z78" s="13"/>
    </row>
    <row r="79" spans="1:26" ht="136.5" customHeight="1">
      <c r="A79" s="49">
        <v>12</v>
      </c>
      <c r="B79" s="38" t="s">
        <v>58</v>
      </c>
      <c r="C79" s="31" t="s">
        <v>57</v>
      </c>
      <c r="D79" s="31" t="s">
        <v>28</v>
      </c>
      <c r="E79" s="1" t="s">
        <v>7</v>
      </c>
      <c r="F79" s="7">
        <f>F80+F81+F82+F84</f>
        <v>23273</v>
      </c>
      <c r="G79" s="7">
        <f>G80+G81+G82+G84</f>
        <v>23273</v>
      </c>
      <c r="H79" s="7">
        <f>H80+H81+H82+H84</f>
        <v>12048.8</v>
      </c>
      <c r="I79" s="7">
        <f>I80+I81+I82+I84</f>
        <v>12048.8</v>
      </c>
      <c r="J79" s="7">
        <f>I79/F79*100</f>
        <v>51.77158080178748</v>
      </c>
      <c r="K79" s="7">
        <f>I79/G79*100</f>
        <v>51.77158080178748</v>
      </c>
      <c r="L79" s="7">
        <f>I79/H79*100</f>
        <v>100</v>
      </c>
      <c r="M79" s="38" t="s">
        <v>134</v>
      </c>
      <c r="N79" s="38" t="s">
        <v>117</v>
      </c>
      <c r="O79" s="14">
        <f>P79+Q79+R79</f>
        <v>7</v>
      </c>
      <c r="P79" s="13">
        <v>5</v>
      </c>
      <c r="Q79" s="13">
        <v>1</v>
      </c>
      <c r="R79" s="13">
        <v>1</v>
      </c>
      <c r="S79" s="14">
        <v>97.6</v>
      </c>
      <c r="T79" s="13"/>
      <c r="U79" s="13"/>
      <c r="V79" s="13"/>
      <c r="W79" s="13"/>
      <c r="X79" s="13"/>
      <c r="Y79" s="13"/>
      <c r="Z79" s="13"/>
    </row>
    <row r="80" spans="1:26" ht="120.75" customHeight="1">
      <c r="A80" s="49"/>
      <c r="B80" s="38"/>
      <c r="C80" s="31"/>
      <c r="D80" s="31"/>
      <c r="E80" s="1" t="s">
        <v>8</v>
      </c>
      <c r="F80" s="7"/>
      <c r="G80" s="7"/>
      <c r="H80" s="7"/>
      <c r="I80" s="7"/>
      <c r="J80" s="7"/>
      <c r="K80" s="7"/>
      <c r="L80" s="7"/>
      <c r="M80" s="37"/>
      <c r="N80" s="37"/>
      <c r="O80" s="13"/>
      <c r="P80" s="13"/>
      <c r="Q80" s="13"/>
      <c r="R80" s="13"/>
      <c r="S80" s="14"/>
      <c r="T80" s="13"/>
      <c r="U80" s="13"/>
      <c r="V80" s="13"/>
      <c r="W80" s="13"/>
      <c r="X80" s="13"/>
      <c r="Y80" s="13"/>
      <c r="Z80" s="13"/>
    </row>
    <row r="81" spans="1:26" ht="98.25" customHeight="1">
      <c r="A81" s="49"/>
      <c r="B81" s="38"/>
      <c r="C81" s="31"/>
      <c r="D81" s="31"/>
      <c r="E81" s="1" t="s">
        <v>1</v>
      </c>
      <c r="F81" s="7">
        <v>0</v>
      </c>
      <c r="G81" s="7">
        <v>0</v>
      </c>
      <c r="H81" s="7">
        <v>0</v>
      </c>
      <c r="I81" s="7">
        <v>0</v>
      </c>
      <c r="J81" s="7" t="s">
        <v>0</v>
      </c>
      <c r="K81" s="7" t="s">
        <v>0</v>
      </c>
      <c r="L81" s="7" t="s">
        <v>0</v>
      </c>
      <c r="M81" s="37"/>
      <c r="N81" s="37"/>
      <c r="O81" s="13"/>
      <c r="P81" s="13"/>
      <c r="Q81" s="13"/>
      <c r="R81" s="13"/>
      <c r="S81" s="14"/>
      <c r="T81" s="13"/>
      <c r="U81" s="13"/>
      <c r="V81" s="13"/>
      <c r="W81" s="13"/>
      <c r="X81" s="13"/>
      <c r="Y81" s="13"/>
      <c r="Z81" s="13"/>
    </row>
    <row r="82" spans="1:26" ht="111" customHeight="1">
      <c r="A82" s="49"/>
      <c r="B82" s="38"/>
      <c r="C82" s="31"/>
      <c r="D82" s="31"/>
      <c r="E82" s="1" t="s">
        <v>9</v>
      </c>
      <c r="F82" s="7">
        <v>23273</v>
      </c>
      <c r="G82" s="7">
        <v>23273</v>
      </c>
      <c r="H82" s="7">
        <v>12048.8</v>
      </c>
      <c r="I82" s="7">
        <v>12048.8</v>
      </c>
      <c r="J82" s="7">
        <f>I82/F82*100</f>
        <v>51.77158080178748</v>
      </c>
      <c r="K82" s="7">
        <f>I82/G82*100</f>
        <v>51.77158080178748</v>
      </c>
      <c r="L82" s="7">
        <f>I82/H82*100</f>
        <v>100</v>
      </c>
      <c r="M82" s="37"/>
      <c r="N82" s="37"/>
      <c r="O82" s="13"/>
      <c r="P82" s="13"/>
      <c r="Q82" s="13"/>
      <c r="R82" s="13"/>
      <c r="S82" s="14"/>
      <c r="T82" s="13"/>
      <c r="U82" s="13"/>
      <c r="V82" s="13"/>
      <c r="W82" s="13"/>
      <c r="X82" s="13"/>
      <c r="Y82" s="13"/>
      <c r="Z82" s="13"/>
    </row>
    <row r="83" spans="1:26" ht="111.75" customHeight="1">
      <c r="A83" s="49"/>
      <c r="B83" s="38"/>
      <c r="C83" s="31"/>
      <c r="D83" s="31"/>
      <c r="E83" s="1" t="s">
        <v>13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7" t="s">
        <v>0</v>
      </c>
      <c r="L83" s="7"/>
      <c r="M83" s="37"/>
      <c r="N83" s="37"/>
      <c r="O83" s="13"/>
      <c r="P83" s="13"/>
      <c r="Q83" s="13"/>
      <c r="R83" s="13"/>
      <c r="S83" s="14"/>
      <c r="T83" s="13"/>
      <c r="U83" s="13"/>
      <c r="V83" s="13"/>
      <c r="W83" s="13"/>
      <c r="X83" s="13"/>
      <c r="Y83" s="13"/>
      <c r="Z83" s="13"/>
    </row>
    <row r="84" spans="1:26" ht="53.25" customHeight="1">
      <c r="A84" s="49"/>
      <c r="B84" s="38"/>
      <c r="C84" s="31"/>
      <c r="D84" s="31"/>
      <c r="E84" s="1" t="s">
        <v>10</v>
      </c>
      <c r="F84" s="7"/>
      <c r="G84" s="7"/>
      <c r="H84" s="7"/>
      <c r="I84" s="7"/>
      <c r="J84" s="7"/>
      <c r="K84" s="7"/>
      <c r="L84" s="7"/>
      <c r="M84" s="37"/>
      <c r="N84" s="37"/>
      <c r="O84" s="13"/>
      <c r="P84" s="13"/>
      <c r="Q84" s="13"/>
      <c r="R84" s="13"/>
      <c r="S84" s="14"/>
      <c r="T84" s="13"/>
      <c r="U84" s="13"/>
      <c r="V84" s="13"/>
      <c r="W84" s="13"/>
      <c r="X84" s="13"/>
      <c r="Y84" s="13"/>
      <c r="Z84" s="13"/>
    </row>
    <row r="85" spans="1:26" ht="86.25" customHeight="1">
      <c r="A85" s="49">
        <v>13</v>
      </c>
      <c r="B85" s="38" t="s">
        <v>60</v>
      </c>
      <c r="C85" s="31" t="s">
        <v>95</v>
      </c>
      <c r="D85" s="31" t="s">
        <v>26</v>
      </c>
      <c r="E85" s="1" t="s">
        <v>7</v>
      </c>
      <c r="F85" s="7">
        <f>F86+F87+F88+F90</f>
        <v>4919.5</v>
      </c>
      <c r="G85" s="7">
        <f>G86+G87+G88+G90</f>
        <v>6279.5</v>
      </c>
      <c r="H85" s="7">
        <f>H86+H87+H88+H90</f>
        <v>2711.8999999999996</v>
      </c>
      <c r="I85" s="7">
        <f>I86+I87+I88+I90</f>
        <v>1068</v>
      </c>
      <c r="J85" s="7">
        <f>I85/F85*100</f>
        <v>21.709523325541213</v>
      </c>
      <c r="K85" s="7">
        <f>I85/G85*100</f>
        <v>17.007723544868224</v>
      </c>
      <c r="L85" s="7">
        <f>I85/H85*100</f>
        <v>39.38198311147167</v>
      </c>
      <c r="M85" s="38" t="s">
        <v>118</v>
      </c>
      <c r="N85" s="38" t="s">
        <v>116</v>
      </c>
      <c r="O85" s="14">
        <f>P85+Q85+R85</f>
        <v>7</v>
      </c>
      <c r="P85" s="13">
        <v>4</v>
      </c>
      <c r="Q85" s="13"/>
      <c r="R85" s="13">
        <v>3</v>
      </c>
      <c r="S85" s="14">
        <v>66.7</v>
      </c>
      <c r="T85" s="13"/>
      <c r="U85" s="13"/>
      <c r="V85" s="13"/>
      <c r="W85" s="13"/>
      <c r="X85" s="13"/>
      <c r="Y85" s="13"/>
      <c r="Z85" s="13"/>
    </row>
    <row r="86" spans="1:26" ht="72" customHeight="1">
      <c r="A86" s="49"/>
      <c r="B86" s="38"/>
      <c r="C86" s="31"/>
      <c r="D86" s="31"/>
      <c r="E86" s="1" t="s">
        <v>8</v>
      </c>
      <c r="F86" s="7"/>
      <c r="G86" s="7"/>
      <c r="H86" s="7"/>
      <c r="I86" s="7"/>
      <c r="J86" s="7"/>
      <c r="K86" s="7"/>
      <c r="L86" s="7"/>
      <c r="M86" s="37"/>
      <c r="N86" s="37"/>
      <c r="O86" s="13"/>
      <c r="P86" s="13"/>
      <c r="Q86" s="13"/>
      <c r="R86" s="13"/>
      <c r="S86" s="14"/>
      <c r="T86" s="13"/>
      <c r="U86" s="13"/>
      <c r="V86" s="13"/>
      <c r="W86" s="13"/>
      <c r="X86" s="13"/>
      <c r="Y86" s="13"/>
      <c r="Z86" s="13"/>
    </row>
    <row r="87" spans="1:26" ht="108" customHeight="1">
      <c r="A87" s="49"/>
      <c r="B87" s="38"/>
      <c r="C87" s="31"/>
      <c r="D87" s="31"/>
      <c r="E87" s="1" t="s">
        <v>1</v>
      </c>
      <c r="F87" s="7">
        <v>3339.5</v>
      </c>
      <c r="G87" s="7">
        <v>4699.5</v>
      </c>
      <c r="H87" s="7">
        <v>2314.7</v>
      </c>
      <c r="I87" s="7">
        <v>670.8</v>
      </c>
      <c r="J87" s="7">
        <f>I87/F87*100</f>
        <v>20.086839347207665</v>
      </c>
      <c r="K87" s="7">
        <f>I87/G87*100</f>
        <v>14.273858921161825</v>
      </c>
      <c r="L87" s="7">
        <f>I87/H87*100</f>
        <v>28.979997407871434</v>
      </c>
      <c r="M87" s="37"/>
      <c r="N87" s="37"/>
      <c r="O87" s="13"/>
      <c r="P87" s="13"/>
      <c r="Q87" s="13"/>
      <c r="R87" s="13"/>
      <c r="S87" s="14"/>
      <c r="T87" s="13"/>
      <c r="U87" s="13"/>
      <c r="V87" s="13"/>
      <c r="W87" s="13"/>
      <c r="X87" s="13"/>
      <c r="Y87" s="13"/>
      <c r="Z87" s="13"/>
    </row>
    <row r="88" spans="1:26" ht="66" customHeight="1">
      <c r="A88" s="49"/>
      <c r="B88" s="38"/>
      <c r="C88" s="31"/>
      <c r="D88" s="31"/>
      <c r="E88" s="1" t="s">
        <v>9</v>
      </c>
      <c r="F88" s="7">
        <v>1580</v>
      </c>
      <c r="G88" s="7">
        <v>1580</v>
      </c>
      <c r="H88" s="7">
        <v>397.2</v>
      </c>
      <c r="I88" s="7">
        <v>397.2</v>
      </c>
      <c r="J88" s="7">
        <f>I88/F88*100</f>
        <v>25.139240506329113</v>
      </c>
      <c r="K88" s="7">
        <f>I88/G88*100</f>
        <v>25.139240506329113</v>
      </c>
      <c r="L88" s="7">
        <f>I88/H88*100</f>
        <v>100</v>
      </c>
      <c r="M88" s="37"/>
      <c r="N88" s="37"/>
      <c r="O88" s="13"/>
      <c r="P88" s="13"/>
      <c r="Q88" s="13"/>
      <c r="R88" s="13"/>
      <c r="S88" s="14"/>
      <c r="T88" s="13"/>
      <c r="U88" s="13"/>
      <c r="V88" s="13"/>
      <c r="W88" s="13"/>
      <c r="X88" s="13"/>
      <c r="Y88" s="13"/>
      <c r="Z88" s="13"/>
    </row>
    <row r="89" spans="1:26" ht="87.75" customHeight="1">
      <c r="A89" s="49"/>
      <c r="B89" s="38"/>
      <c r="C89" s="31"/>
      <c r="D89" s="31"/>
      <c r="E89" s="1" t="s">
        <v>13</v>
      </c>
      <c r="F89" s="7" t="s">
        <v>0</v>
      </c>
      <c r="G89" s="7"/>
      <c r="H89" s="7" t="s">
        <v>0</v>
      </c>
      <c r="I89" s="7" t="s">
        <v>0</v>
      </c>
      <c r="J89" s="7" t="s">
        <v>0</v>
      </c>
      <c r="K89" s="7" t="s">
        <v>0</v>
      </c>
      <c r="L89" s="7"/>
      <c r="M89" s="37"/>
      <c r="N89" s="37"/>
      <c r="O89" s="13"/>
      <c r="P89" s="13"/>
      <c r="Q89" s="13"/>
      <c r="R89" s="13"/>
      <c r="S89" s="14"/>
      <c r="T89" s="13"/>
      <c r="U89" s="13"/>
      <c r="V89" s="13"/>
      <c r="W89" s="13"/>
      <c r="X89" s="13"/>
      <c r="Y89" s="13"/>
      <c r="Z89" s="13"/>
    </row>
    <row r="90" spans="1:26" ht="99.75" customHeight="1">
      <c r="A90" s="49"/>
      <c r="B90" s="38"/>
      <c r="C90" s="31"/>
      <c r="D90" s="31"/>
      <c r="E90" s="1" t="s">
        <v>10</v>
      </c>
      <c r="F90" s="7"/>
      <c r="G90" s="7"/>
      <c r="H90" s="7"/>
      <c r="I90" s="7"/>
      <c r="J90" s="7" t="s">
        <v>0</v>
      </c>
      <c r="K90" s="7" t="s">
        <v>0</v>
      </c>
      <c r="L90" s="7" t="s">
        <v>0</v>
      </c>
      <c r="M90" s="37"/>
      <c r="N90" s="37"/>
      <c r="O90" s="17"/>
      <c r="P90" s="17"/>
      <c r="Q90" s="17"/>
      <c r="R90" s="17"/>
      <c r="S90" s="14"/>
      <c r="T90" s="13"/>
      <c r="U90" s="13"/>
      <c r="V90" s="13"/>
      <c r="W90" s="13"/>
      <c r="X90" s="13"/>
      <c r="Y90" s="13"/>
      <c r="Z90" s="13"/>
    </row>
    <row r="91" spans="1:26" ht="135" customHeight="1">
      <c r="A91" s="49">
        <v>14</v>
      </c>
      <c r="B91" s="38" t="s">
        <v>61</v>
      </c>
      <c r="C91" s="31" t="s">
        <v>62</v>
      </c>
      <c r="D91" s="31" t="s">
        <v>24</v>
      </c>
      <c r="E91" s="1" t="s">
        <v>7</v>
      </c>
      <c r="F91" s="7">
        <f>F92+F93+F94</f>
        <v>50962.4</v>
      </c>
      <c r="G91" s="7">
        <f>G92+G93+G94</f>
        <v>50649</v>
      </c>
      <c r="H91" s="7">
        <f>H92+H93+H94</f>
        <v>21949.6</v>
      </c>
      <c r="I91" s="7">
        <f>I92+I93+I94</f>
        <v>21949.6</v>
      </c>
      <c r="J91" s="7">
        <f>I91/F91*100</f>
        <v>43.07018507762586</v>
      </c>
      <c r="K91" s="7">
        <f>I91/G91*100</f>
        <v>43.33668976682659</v>
      </c>
      <c r="L91" s="7">
        <f>I91/H91*100</f>
        <v>100</v>
      </c>
      <c r="M91" s="38" t="s">
        <v>120</v>
      </c>
      <c r="N91" s="38" t="s">
        <v>119</v>
      </c>
      <c r="O91" s="27">
        <f>P91+Q91+R91</f>
        <v>11</v>
      </c>
      <c r="P91" s="17">
        <v>3</v>
      </c>
      <c r="Q91" s="17">
        <v>6</v>
      </c>
      <c r="R91" s="17">
        <v>2</v>
      </c>
      <c r="S91" s="14">
        <v>82.1</v>
      </c>
      <c r="T91" s="13"/>
      <c r="U91" s="13"/>
      <c r="V91" s="13"/>
      <c r="W91" s="13"/>
      <c r="X91" s="13"/>
      <c r="Y91" s="13"/>
      <c r="Z91" s="13"/>
    </row>
    <row r="92" spans="1:26" ht="165.75" customHeight="1">
      <c r="A92" s="49"/>
      <c r="B92" s="38"/>
      <c r="C92" s="31"/>
      <c r="D92" s="31"/>
      <c r="E92" s="1" t="s">
        <v>8</v>
      </c>
      <c r="F92" s="7"/>
      <c r="G92" s="7"/>
      <c r="H92" s="7"/>
      <c r="I92" s="7"/>
      <c r="J92" s="7"/>
      <c r="K92" s="7"/>
      <c r="L92" s="7"/>
      <c r="M92" s="37"/>
      <c r="N92" s="38"/>
      <c r="O92" s="17"/>
      <c r="P92" s="17"/>
      <c r="Q92" s="17"/>
      <c r="R92" s="17"/>
      <c r="S92" s="14"/>
      <c r="T92" s="13"/>
      <c r="U92" s="13"/>
      <c r="V92" s="13"/>
      <c r="W92" s="13"/>
      <c r="X92" s="13"/>
      <c r="Y92" s="13"/>
      <c r="Z92" s="13"/>
    </row>
    <row r="93" spans="1:26" ht="213.75" customHeight="1">
      <c r="A93" s="49"/>
      <c r="B93" s="38"/>
      <c r="C93" s="31"/>
      <c r="D93" s="31"/>
      <c r="E93" s="1" t="s">
        <v>1</v>
      </c>
      <c r="F93" s="7">
        <v>30750.2</v>
      </c>
      <c r="G93" s="7">
        <v>30750.2</v>
      </c>
      <c r="H93" s="7">
        <v>11083.1</v>
      </c>
      <c r="I93" s="7">
        <v>11083.1</v>
      </c>
      <c r="J93" s="7">
        <f>I93/F93*100</f>
        <v>36.04236720411574</v>
      </c>
      <c r="K93" s="7">
        <f>I93/G93*100</f>
        <v>36.04236720411574</v>
      </c>
      <c r="L93" s="7">
        <f>I93/H93*100</f>
        <v>100</v>
      </c>
      <c r="M93" s="37"/>
      <c r="N93" s="38"/>
      <c r="O93" s="17"/>
      <c r="P93" s="17"/>
      <c r="Q93" s="17"/>
      <c r="R93" s="17"/>
      <c r="S93" s="14"/>
      <c r="T93" s="13"/>
      <c r="U93" s="13"/>
      <c r="V93" s="13"/>
      <c r="W93" s="13"/>
      <c r="X93" s="13"/>
      <c r="Y93" s="13"/>
      <c r="Z93" s="13"/>
    </row>
    <row r="94" spans="1:26" ht="238.5" customHeight="1">
      <c r="A94" s="49"/>
      <c r="B94" s="38"/>
      <c r="C94" s="31"/>
      <c r="D94" s="31"/>
      <c r="E94" s="1" t="s">
        <v>9</v>
      </c>
      <c r="F94" s="7">
        <v>20212.2</v>
      </c>
      <c r="G94" s="7">
        <v>19898.8</v>
      </c>
      <c r="H94" s="7">
        <v>10866.5</v>
      </c>
      <c r="I94" s="7">
        <v>10866.5</v>
      </c>
      <c r="J94" s="7">
        <f>I94/F94*100</f>
        <v>53.76208428572842</v>
      </c>
      <c r="K94" s="7">
        <f>I94/G94*100</f>
        <v>54.60882063239995</v>
      </c>
      <c r="L94" s="7">
        <f>I94/H94*100</f>
        <v>100</v>
      </c>
      <c r="M94" s="37"/>
      <c r="N94" s="38"/>
      <c r="O94" s="17"/>
      <c r="P94" s="17"/>
      <c r="Q94" s="17"/>
      <c r="R94" s="17"/>
      <c r="S94" s="14"/>
      <c r="T94" s="13"/>
      <c r="U94" s="13"/>
      <c r="V94" s="13"/>
      <c r="W94" s="13"/>
      <c r="X94" s="13"/>
      <c r="Y94" s="13"/>
      <c r="Z94" s="13"/>
    </row>
    <row r="95" spans="1:26" ht="199.5" customHeight="1">
      <c r="A95" s="49"/>
      <c r="B95" s="38"/>
      <c r="C95" s="31"/>
      <c r="D95" s="31"/>
      <c r="E95" s="1" t="s">
        <v>13</v>
      </c>
      <c r="F95" s="7"/>
      <c r="G95" s="7" t="s">
        <v>0</v>
      </c>
      <c r="H95" s="7" t="s">
        <v>0</v>
      </c>
      <c r="I95" s="7" t="s">
        <v>0</v>
      </c>
      <c r="J95" s="7" t="s">
        <v>0</v>
      </c>
      <c r="K95" s="7" t="s">
        <v>0</v>
      </c>
      <c r="L95" s="7"/>
      <c r="M95" s="37"/>
      <c r="N95" s="38"/>
      <c r="O95" s="17"/>
      <c r="P95" s="17"/>
      <c r="Q95" s="17"/>
      <c r="R95" s="17"/>
      <c r="S95" s="14"/>
      <c r="T95" s="13"/>
      <c r="U95" s="13"/>
      <c r="V95" s="13"/>
      <c r="W95" s="13"/>
      <c r="X95" s="13"/>
      <c r="Y95" s="13"/>
      <c r="Z95" s="13"/>
    </row>
    <row r="96" spans="1:26" ht="108" customHeight="1">
      <c r="A96" s="49"/>
      <c r="B96" s="38"/>
      <c r="C96" s="31"/>
      <c r="D96" s="31"/>
      <c r="E96" s="1" t="s">
        <v>10</v>
      </c>
      <c r="F96" s="7" t="s">
        <v>0</v>
      </c>
      <c r="G96" s="7"/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37"/>
      <c r="N96" s="38"/>
      <c r="O96" s="17"/>
      <c r="P96" s="17"/>
      <c r="Q96" s="17"/>
      <c r="R96" s="17"/>
      <c r="S96" s="14"/>
      <c r="T96" s="13"/>
      <c r="U96" s="13"/>
      <c r="V96" s="13"/>
      <c r="W96" s="13"/>
      <c r="X96" s="13"/>
      <c r="Y96" s="13"/>
      <c r="Z96" s="13"/>
    </row>
    <row r="97" spans="1:26" ht="81" customHeight="1">
      <c r="A97" s="65">
        <v>15</v>
      </c>
      <c r="B97" s="36" t="s">
        <v>63</v>
      </c>
      <c r="C97" s="35" t="s">
        <v>90</v>
      </c>
      <c r="D97" s="35" t="s">
        <v>29</v>
      </c>
      <c r="E97" s="25" t="s">
        <v>7</v>
      </c>
      <c r="F97" s="24">
        <f>F98+F99+F100</f>
        <v>8616.1</v>
      </c>
      <c r="G97" s="24">
        <f>G98+G99+G100</f>
        <v>8616.1</v>
      </c>
      <c r="H97" s="24">
        <f>H98+H99+H100</f>
        <v>3015.3</v>
      </c>
      <c r="I97" s="24">
        <f>I98+I99+I100</f>
        <v>3015.3</v>
      </c>
      <c r="J97" s="24">
        <f>I97/F97*100</f>
        <v>34.99611192999153</v>
      </c>
      <c r="K97" s="24">
        <f>I97/G97*100</f>
        <v>34.99611192999153</v>
      </c>
      <c r="L97" s="24">
        <f>I97/H97*100</f>
        <v>100</v>
      </c>
      <c r="M97" s="36" t="s">
        <v>121</v>
      </c>
      <c r="N97" s="44" t="s">
        <v>91</v>
      </c>
      <c r="O97" s="17">
        <f>P97+Q97+R97</f>
        <v>6</v>
      </c>
      <c r="P97" s="17">
        <v>2</v>
      </c>
      <c r="Q97" s="17">
        <v>2</v>
      </c>
      <c r="R97" s="17">
        <v>2</v>
      </c>
      <c r="S97" s="14">
        <v>80</v>
      </c>
      <c r="T97" s="13"/>
      <c r="U97" s="13"/>
      <c r="V97" s="13"/>
      <c r="W97" s="13"/>
      <c r="X97" s="13"/>
      <c r="Y97" s="13"/>
      <c r="Z97" s="13"/>
    </row>
    <row r="98" spans="1:26" ht="63" customHeight="1">
      <c r="A98" s="49"/>
      <c r="B98" s="38"/>
      <c r="C98" s="31"/>
      <c r="D98" s="31"/>
      <c r="E98" s="1" t="s">
        <v>8</v>
      </c>
      <c r="F98" s="7"/>
      <c r="G98" s="7"/>
      <c r="H98" s="7"/>
      <c r="I98" s="7"/>
      <c r="J98" s="7"/>
      <c r="K98" s="7"/>
      <c r="L98" s="7"/>
      <c r="M98" s="37"/>
      <c r="N98" s="45"/>
      <c r="O98" s="17"/>
      <c r="P98" s="17"/>
      <c r="Q98" s="17"/>
      <c r="R98" s="17"/>
      <c r="S98" s="14"/>
      <c r="T98" s="13"/>
      <c r="U98" s="13"/>
      <c r="V98" s="13"/>
      <c r="W98" s="13"/>
      <c r="X98" s="13"/>
      <c r="Y98" s="13"/>
      <c r="Z98" s="13"/>
    </row>
    <row r="99" spans="1:26" ht="47.25">
      <c r="A99" s="49"/>
      <c r="B99" s="38"/>
      <c r="C99" s="31"/>
      <c r="D99" s="31"/>
      <c r="E99" s="1" t="s">
        <v>1</v>
      </c>
      <c r="F99" s="7"/>
      <c r="G99" s="7"/>
      <c r="H99" s="7"/>
      <c r="I99" s="7"/>
      <c r="J99" s="7" t="s">
        <v>0</v>
      </c>
      <c r="K99" s="7" t="s">
        <v>0</v>
      </c>
      <c r="L99" s="7" t="s">
        <v>0</v>
      </c>
      <c r="M99" s="37"/>
      <c r="N99" s="45"/>
      <c r="O99" s="17"/>
      <c r="P99" s="17"/>
      <c r="Q99" s="17"/>
      <c r="R99" s="17"/>
      <c r="S99" s="14"/>
      <c r="T99" s="13"/>
      <c r="U99" s="13"/>
      <c r="V99" s="13"/>
      <c r="W99" s="13"/>
      <c r="X99" s="13"/>
      <c r="Y99" s="13"/>
      <c r="Z99" s="13"/>
    </row>
    <row r="100" spans="1:26" ht="63.75" customHeight="1">
      <c r="A100" s="49"/>
      <c r="B100" s="38"/>
      <c r="C100" s="31"/>
      <c r="D100" s="31"/>
      <c r="E100" s="1" t="s">
        <v>9</v>
      </c>
      <c r="F100" s="7">
        <v>8616.1</v>
      </c>
      <c r="G100" s="7">
        <v>8616.1</v>
      </c>
      <c r="H100" s="7">
        <v>3015.3</v>
      </c>
      <c r="I100" s="7">
        <v>3015.3</v>
      </c>
      <c r="J100" s="7">
        <f>I100/F100*100</f>
        <v>34.99611192999153</v>
      </c>
      <c r="K100" s="7">
        <f>I100/G100*100</f>
        <v>34.99611192999153</v>
      </c>
      <c r="L100" s="7">
        <f>I100/H100*100</f>
        <v>100</v>
      </c>
      <c r="M100" s="37"/>
      <c r="N100" s="45"/>
      <c r="O100" s="17"/>
      <c r="P100" s="17"/>
      <c r="Q100" s="17"/>
      <c r="R100" s="17"/>
      <c r="S100" s="14"/>
      <c r="T100" s="13"/>
      <c r="U100" s="13"/>
      <c r="V100" s="13"/>
      <c r="W100" s="13"/>
      <c r="X100" s="13"/>
      <c r="Y100" s="13"/>
      <c r="Z100" s="13"/>
    </row>
    <row r="101" spans="1:26" ht="40.5" customHeight="1">
      <c r="A101" s="49"/>
      <c r="B101" s="38"/>
      <c r="C101" s="31"/>
      <c r="D101" s="31"/>
      <c r="E101" s="1" t="s">
        <v>13</v>
      </c>
      <c r="F101" s="7"/>
      <c r="G101" s="7"/>
      <c r="H101" s="7"/>
      <c r="I101" s="7"/>
      <c r="J101" s="7"/>
      <c r="K101" s="7"/>
      <c r="L101" s="7"/>
      <c r="M101" s="37"/>
      <c r="N101" s="45"/>
      <c r="O101" s="17"/>
      <c r="P101" s="17"/>
      <c r="Q101" s="17"/>
      <c r="R101" s="17"/>
      <c r="S101" s="14"/>
      <c r="T101" s="13"/>
      <c r="U101" s="13"/>
      <c r="V101" s="13"/>
      <c r="W101" s="13"/>
      <c r="X101" s="13"/>
      <c r="Y101" s="13"/>
      <c r="Z101" s="13"/>
    </row>
    <row r="102" spans="1:26" ht="49.5" customHeight="1">
      <c r="A102" s="49"/>
      <c r="B102" s="38"/>
      <c r="C102" s="31"/>
      <c r="D102" s="31"/>
      <c r="E102" s="1" t="s">
        <v>10</v>
      </c>
      <c r="F102" s="7" t="s">
        <v>0</v>
      </c>
      <c r="G102" s="7" t="s">
        <v>0</v>
      </c>
      <c r="H102" s="7" t="s">
        <v>0</v>
      </c>
      <c r="I102" s="7" t="s">
        <v>0</v>
      </c>
      <c r="J102" s="7" t="s">
        <v>0</v>
      </c>
      <c r="K102" s="7" t="s">
        <v>0</v>
      </c>
      <c r="L102" s="7"/>
      <c r="M102" s="37"/>
      <c r="N102" s="45"/>
      <c r="O102" s="17"/>
      <c r="P102" s="17"/>
      <c r="Q102" s="17"/>
      <c r="R102" s="17"/>
      <c r="S102" s="14"/>
      <c r="T102" s="13"/>
      <c r="U102" s="13"/>
      <c r="V102" s="13"/>
      <c r="W102" s="13"/>
      <c r="X102" s="13"/>
      <c r="Y102" s="13"/>
      <c r="Z102" s="13"/>
    </row>
    <row r="103" spans="1:26" ht="81.75" customHeight="1">
      <c r="A103" s="49">
        <v>16</v>
      </c>
      <c r="B103" s="38" t="s">
        <v>64</v>
      </c>
      <c r="C103" s="31" t="s">
        <v>98</v>
      </c>
      <c r="D103" s="31" t="s">
        <v>26</v>
      </c>
      <c r="E103" s="1" t="s">
        <v>7</v>
      </c>
      <c r="F103" s="7">
        <f>F104+F105+F106+F108</f>
        <v>149056.7</v>
      </c>
      <c r="G103" s="7">
        <f>G104+G105+G106+G108</f>
        <v>184843.8</v>
      </c>
      <c r="H103" s="7">
        <f>H104+H105+H106+H108</f>
        <v>65819.6</v>
      </c>
      <c r="I103" s="7">
        <f>I104+I105+I106+I108</f>
        <v>65819.6</v>
      </c>
      <c r="J103" s="7">
        <f>I103/F103*100</f>
        <v>44.15742465786509</v>
      </c>
      <c r="K103" s="7">
        <f>I103/G103*100</f>
        <v>35.60822705441027</v>
      </c>
      <c r="L103" s="7">
        <f>I103/H103*100</f>
        <v>100</v>
      </c>
      <c r="M103" s="38" t="s">
        <v>135</v>
      </c>
      <c r="N103" s="38" t="s">
        <v>99</v>
      </c>
      <c r="O103" s="17">
        <f>P103+Q103+R103</f>
        <v>6</v>
      </c>
      <c r="P103" s="17">
        <v>4</v>
      </c>
      <c r="Q103" s="17"/>
      <c r="R103" s="17">
        <v>2</v>
      </c>
      <c r="S103" s="14">
        <v>73.8</v>
      </c>
      <c r="T103" s="13"/>
      <c r="U103" s="13"/>
      <c r="V103" s="13"/>
      <c r="W103" s="13"/>
      <c r="X103" s="13"/>
      <c r="Y103" s="13"/>
      <c r="Z103" s="13"/>
    </row>
    <row r="104" spans="1:26" ht="75" customHeight="1">
      <c r="A104" s="49"/>
      <c r="B104" s="38"/>
      <c r="C104" s="31"/>
      <c r="D104" s="31"/>
      <c r="E104" s="1" t="s">
        <v>8</v>
      </c>
      <c r="F104" s="7"/>
      <c r="G104" s="7"/>
      <c r="H104" s="7"/>
      <c r="I104" s="7"/>
      <c r="J104" s="7"/>
      <c r="K104" s="7"/>
      <c r="L104" s="7"/>
      <c r="M104" s="37"/>
      <c r="N104" s="37"/>
      <c r="O104" s="17"/>
      <c r="P104" s="17"/>
      <c r="Q104" s="17"/>
      <c r="R104" s="17"/>
      <c r="S104" s="14"/>
      <c r="T104" s="13"/>
      <c r="U104" s="13"/>
      <c r="V104" s="13"/>
      <c r="W104" s="13"/>
      <c r="X104" s="13"/>
      <c r="Y104" s="13"/>
      <c r="Z104" s="13"/>
    </row>
    <row r="105" spans="1:26" ht="45.75" customHeight="1">
      <c r="A105" s="49"/>
      <c r="B105" s="38"/>
      <c r="C105" s="31"/>
      <c r="D105" s="31"/>
      <c r="E105" s="1" t="s">
        <v>1</v>
      </c>
      <c r="F105" s="7">
        <v>33041.8</v>
      </c>
      <c r="G105" s="7">
        <v>33041.8</v>
      </c>
      <c r="H105" s="7">
        <v>0</v>
      </c>
      <c r="I105" s="7">
        <v>0</v>
      </c>
      <c r="J105" s="7">
        <f>I105/F105*100</f>
        <v>0</v>
      </c>
      <c r="K105" s="7">
        <f>I105/G105*100</f>
        <v>0</v>
      </c>
      <c r="L105" s="7">
        <v>0</v>
      </c>
      <c r="M105" s="37"/>
      <c r="N105" s="37"/>
      <c r="O105" s="17"/>
      <c r="P105" s="17"/>
      <c r="Q105" s="17"/>
      <c r="R105" s="17"/>
      <c r="S105" s="14"/>
      <c r="T105" s="13"/>
      <c r="U105" s="13"/>
      <c r="V105" s="13"/>
      <c r="W105" s="13"/>
      <c r="X105" s="13"/>
      <c r="Y105" s="13"/>
      <c r="Z105" s="13"/>
    </row>
    <row r="106" spans="1:26" ht="65.25" customHeight="1" hidden="1">
      <c r="A106" s="49"/>
      <c r="B106" s="38"/>
      <c r="C106" s="31"/>
      <c r="D106" s="31"/>
      <c r="E106" s="1" t="s">
        <v>9</v>
      </c>
      <c r="F106" s="7">
        <v>116014.9</v>
      </c>
      <c r="G106" s="7">
        <v>151802</v>
      </c>
      <c r="H106" s="7">
        <v>65819.6</v>
      </c>
      <c r="I106" s="7">
        <v>65819.6</v>
      </c>
      <c r="J106" s="7">
        <f>I106/F106*100</f>
        <v>56.733747130756484</v>
      </c>
      <c r="K106" s="7">
        <f>I106/G106*100</f>
        <v>43.358849027022046</v>
      </c>
      <c r="L106" s="7">
        <f>I106/H106*100</f>
        <v>100</v>
      </c>
      <c r="M106" s="37"/>
      <c r="N106" s="37"/>
      <c r="O106" s="17"/>
      <c r="P106" s="17"/>
      <c r="Q106" s="17"/>
      <c r="R106" s="17"/>
      <c r="S106" s="14"/>
      <c r="T106" s="13"/>
      <c r="U106" s="13"/>
      <c r="V106" s="13"/>
      <c r="W106" s="13"/>
      <c r="X106" s="13"/>
      <c r="Y106" s="13"/>
      <c r="Z106" s="13"/>
    </row>
    <row r="107" spans="1:26" ht="72" customHeight="1">
      <c r="A107" s="49"/>
      <c r="B107" s="38"/>
      <c r="C107" s="31"/>
      <c r="D107" s="31"/>
      <c r="E107" s="1" t="s">
        <v>13</v>
      </c>
      <c r="F107" s="7"/>
      <c r="G107" s="7" t="s">
        <v>0</v>
      </c>
      <c r="H107" s="7" t="s">
        <v>0</v>
      </c>
      <c r="I107" s="7" t="s">
        <v>0</v>
      </c>
      <c r="J107" s="7" t="s">
        <v>0</v>
      </c>
      <c r="K107" s="7" t="s">
        <v>0</v>
      </c>
      <c r="L107" s="7" t="s">
        <v>0</v>
      </c>
      <c r="M107" s="37"/>
      <c r="N107" s="37"/>
      <c r="O107" s="17"/>
      <c r="P107" s="17"/>
      <c r="Q107" s="17"/>
      <c r="R107" s="17"/>
      <c r="S107" s="14"/>
      <c r="T107" s="13"/>
      <c r="U107" s="13"/>
      <c r="V107" s="13"/>
      <c r="W107" s="13"/>
      <c r="X107" s="13"/>
      <c r="Y107" s="13"/>
      <c r="Z107" s="13"/>
    </row>
    <row r="108" spans="1:26" ht="37.5" customHeight="1">
      <c r="A108" s="49"/>
      <c r="B108" s="38"/>
      <c r="C108" s="31"/>
      <c r="D108" s="31"/>
      <c r="E108" s="1" t="s">
        <v>10</v>
      </c>
      <c r="F108" s="7"/>
      <c r="G108" s="7"/>
      <c r="H108" s="7"/>
      <c r="I108" s="7"/>
      <c r="J108" s="7"/>
      <c r="K108" s="7"/>
      <c r="L108" s="7"/>
      <c r="M108" s="37"/>
      <c r="N108" s="37"/>
      <c r="O108" s="17"/>
      <c r="P108" s="17"/>
      <c r="Q108" s="17"/>
      <c r="R108" s="17"/>
      <c r="S108" s="14"/>
      <c r="T108" s="13"/>
      <c r="U108" s="13"/>
      <c r="V108" s="13"/>
      <c r="W108" s="13"/>
      <c r="X108" s="13"/>
      <c r="Y108" s="13"/>
      <c r="Z108" s="13"/>
    </row>
    <row r="109" spans="1:26" ht="87.75" customHeight="1">
      <c r="A109" s="49">
        <v>17</v>
      </c>
      <c r="B109" s="38" t="s">
        <v>71</v>
      </c>
      <c r="C109" s="31" t="s">
        <v>75</v>
      </c>
      <c r="D109" s="31" t="s">
        <v>31</v>
      </c>
      <c r="E109" s="1" t="s">
        <v>7</v>
      </c>
      <c r="F109" s="7">
        <f>F110+F111+F112+F114</f>
        <v>52717</v>
      </c>
      <c r="G109" s="7">
        <f>G110+G111+G112+G114</f>
        <v>47717</v>
      </c>
      <c r="H109" s="7">
        <f>H110+H111+H112+H114</f>
        <v>38561.5</v>
      </c>
      <c r="I109" s="7">
        <f>I110+I111+I112+I114</f>
        <v>38561.5</v>
      </c>
      <c r="J109" s="7">
        <f>I109/F109*100</f>
        <v>73.14813058406206</v>
      </c>
      <c r="K109" s="7">
        <f>I109/G109*100</f>
        <v>80.81291782802774</v>
      </c>
      <c r="L109" s="7">
        <f>I109/H109*100</f>
        <v>100</v>
      </c>
      <c r="M109" s="38" t="s">
        <v>136</v>
      </c>
      <c r="N109" s="38" t="s">
        <v>72</v>
      </c>
      <c r="O109" s="17">
        <f>P109+Q109+R109</f>
        <v>5</v>
      </c>
      <c r="P109" s="17">
        <v>5</v>
      </c>
      <c r="Q109" s="17">
        <v>0</v>
      </c>
      <c r="R109" s="17">
        <v>0</v>
      </c>
      <c r="S109" s="14">
        <v>105</v>
      </c>
      <c r="T109" s="13"/>
      <c r="U109" s="13"/>
      <c r="V109" s="13"/>
      <c r="W109" s="13"/>
      <c r="X109" s="13"/>
      <c r="Y109" s="13"/>
      <c r="Z109" s="13"/>
    </row>
    <row r="110" spans="1:26" ht="96" customHeight="1">
      <c r="A110" s="49"/>
      <c r="B110" s="38"/>
      <c r="C110" s="31"/>
      <c r="D110" s="31"/>
      <c r="E110" s="1" t="s">
        <v>8</v>
      </c>
      <c r="F110" s="7"/>
      <c r="G110" s="7"/>
      <c r="H110" s="7"/>
      <c r="I110" s="7"/>
      <c r="J110" s="7"/>
      <c r="K110" s="7"/>
      <c r="L110" s="7"/>
      <c r="M110" s="37"/>
      <c r="N110" s="37"/>
      <c r="O110" s="17"/>
      <c r="P110" s="17"/>
      <c r="Q110" s="17"/>
      <c r="R110" s="17"/>
      <c r="S110" s="14"/>
      <c r="T110" s="13"/>
      <c r="U110" s="13"/>
      <c r="V110" s="13"/>
      <c r="W110" s="13"/>
      <c r="X110" s="13"/>
      <c r="Y110" s="13"/>
      <c r="Z110" s="13"/>
    </row>
    <row r="111" spans="1:26" ht="108.75" customHeight="1">
      <c r="A111" s="49"/>
      <c r="B111" s="38"/>
      <c r="C111" s="31"/>
      <c r="D111" s="31"/>
      <c r="E111" s="1" t="s">
        <v>1</v>
      </c>
      <c r="F111" s="7"/>
      <c r="G111" s="7"/>
      <c r="H111" s="7"/>
      <c r="I111" s="7"/>
      <c r="J111" s="7"/>
      <c r="K111" s="7"/>
      <c r="L111" s="7"/>
      <c r="M111" s="37"/>
      <c r="N111" s="37"/>
      <c r="O111" s="17"/>
      <c r="P111" s="17"/>
      <c r="Q111" s="17"/>
      <c r="R111" s="17"/>
      <c r="S111" s="14"/>
      <c r="T111" s="13"/>
      <c r="U111" s="13"/>
      <c r="V111" s="13"/>
      <c r="W111" s="13"/>
      <c r="X111" s="13"/>
      <c r="Y111" s="13"/>
      <c r="Z111" s="13"/>
    </row>
    <row r="112" spans="1:26" ht="57.75" customHeight="1">
      <c r="A112" s="49"/>
      <c r="B112" s="38"/>
      <c r="C112" s="31"/>
      <c r="D112" s="31"/>
      <c r="E112" s="1" t="s">
        <v>9</v>
      </c>
      <c r="F112" s="7">
        <v>52717</v>
      </c>
      <c r="G112" s="7">
        <v>47717</v>
      </c>
      <c r="H112" s="7">
        <v>38561.5</v>
      </c>
      <c r="I112" s="7">
        <v>38561.5</v>
      </c>
      <c r="J112" s="7">
        <f>I112/F112*100</f>
        <v>73.14813058406206</v>
      </c>
      <c r="K112" s="7">
        <f>I112/G112*100</f>
        <v>80.81291782802774</v>
      </c>
      <c r="L112" s="7">
        <f>I112/H112*100</f>
        <v>100</v>
      </c>
      <c r="M112" s="37"/>
      <c r="N112" s="37"/>
      <c r="O112" s="17"/>
      <c r="P112" s="17"/>
      <c r="Q112" s="17"/>
      <c r="R112" s="17"/>
      <c r="S112" s="14"/>
      <c r="T112" s="13"/>
      <c r="U112" s="13"/>
      <c r="V112" s="13"/>
      <c r="W112" s="13"/>
      <c r="X112" s="13"/>
      <c r="Y112" s="13"/>
      <c r="Z112" s="13"/>
    </row>
    <row r="113" spans="1:26" ht="123" customHeight="1">
      <c r="A113" s="49"/>
      <c r="B113" s="38"/>
      <c r="C113" s="31"/>
      <c r="D113" s="31"/>
      <c r="E113" s="1" t="s">
        <v>13</v>
      </c>
      <c r="F113" s="7"/>
      <c r="G113" s="7"/>
      <c r="H113" s="7"/>
      <c r="I113" s="7"/>
      <c r="J113" s="7"/>
      <c r="K113" s="7"/>
      <c r="L113" s="7"/>
      <c r="M113" s="37"/>
      <c r="N113" s="37"/>
      <c r="O113" s="17"/>
      <c r="P113" s="17"/>
      <c r="Q113" s="17"/>
      <c r="R113" s="17"/>
      <c r="S113" s="14"/>
      <c r="T113" s="13"/>
      <c r="U113" s="13"/>
      <c r="V113" s="13"/>
      <c r="W113" s="13"/>
      <c r="X113" s="13"/>
      <c r="Y113" s="13"/>
      <c r="Z113" s="13"/>
    </row>
    <row r="114" spans="1:26" ht="63" customHeight="1">
      <c r="A114" s="49"/>
      <c r="B114" s="38"/>
      <c r="C114" s="31"/>
      <c r="D114" s="31"/>
      <c r="E114" s="1" t="s">
        <v>10</v>
      </c>
      <c r="F114" s="7"/>
      <c r="G114" s="7"/>
      <c r="H114" s="7"/>
      <c r="I114" s="7"/>
      <c r="J114" s="7"/>
      <c r="K114" s="7"/>
      <c r="L114" s="7"/>
      <c r="M114" s="37"/>
      <c r="N114" s="37"/>
      <c r="O114" s="17"/>
      <c r="P114" s="17"/>
      <c r="Q114" s="17"/>
      <c r="R114" s="17"/>
      <c r="S114" s="14"/>
      <c r="T114" s="13"/>
      <c r="U114" s="13"/>
      <c r="V114" s="13"/>
      <c r="W114" s="13"/>
      <c r="X114" s="13"/>
      <c r="Y114" s="13"/>
      <c r="Z114" s="13"/>
    </row>
    <row r="115" spans="1:26" ht="93" customHeight="1">
      <c r="A115" s="49">
        <v>18</v>
      </c>
      <c r="B115" s="38" t="s">
        <v>65</v>
      </c>
      <c r="C115" s="31" t="s">
        <v>89</v>
      </c>
      <c r="D115" s="31" t="s">
        <v>32</v>
      </c>
      <c r="E115" s="1" t="s">
        <v>7</v>
      </c>
      <c r="F115" s="7">
        <f>F116+F117+F118+F120</f>
        <v>28781</v>
      </c>
      <c r="G115" s="7">
        <f>G116+G117+G118+G120</f>
        <v>28781</v>
      </c>
      <c r="H115" s="7">
        <f>H116+H117+H118+H120</f>
        <v>12719.9</v>
      </c>
      <c r="I115" s="7">
        <f>I116+I117+I118+I120</f>
        <v>12719.9</v>
      </c>
      <c r="J115" s="7">
        <f>I115/F115*100</f>
        <v>44.195476182203535</v>
      </c>
      <c r="K115" s="7">
        <f>I115/G115*100</f>
        <v>44.195476182203535</v>
      </c>
      <c r="L115" s="7">
        <f>I115/H115*100</f>
        <v>100</v>
      </c>
      <c r="M115" s="38" t="s">
        <v>137</v>
      </c>
      <c r="N115" s="38" t="s">
        <v>122</v>
      </c>
      <c r="O115" s="13">
        <f>P115+Q115+R115</f>
        <v>3</v>
      </c>
      <c r="P115" s="13">
        <v>2</v>
      </c>
      <c r="Q115" s="13">
        <v>1</v>
      </c>
      <c r="R115" s="13">
        <v>0</v>
      </c>
      <c r="S115" s="14">
        <v>86</v>
      </c>
      <c r="T115" s="13"/>
      <c r="U115" s="13"/>
      <c r="V115" s="13"/>
      <c r="W115" s="13"/>
      <c r="X115" s="13"/>
      <c r="Y115" s="13"/>
      <c r="Z115" s="13"/>
    </row>
    <row r="116" spans="1:26" ht="86.25" customHeight="1">
      <c r="A116" s="49"/>
      <c r="B116" s="38"/>
      <c r="C116" s="31"/>
      <c r="D116" s="31"/>
      <c r="E116" s="1" t="s">
        <v>8</v>
      </c>
      <c r="F116" s="7"/>
      <c r="G116" s="7"/>
      <c r="H116" s="7"/>
      <c r="I116" s="7"/>
      <c r="J116" s="7"/>
      <c r="K116" s="7"/>
      <c r="L116" s="7"/>
      <c r="M116" s="37"/>
      <c r="N116" s="37"/>
      <c r="O116" s="13"/>
      <c r="P116" s="13"/>
      <c r="Q116" s="13"/>
      <c r="R116" s="13"/>
      <c r="S116" s="14"/>
      <c r="T116" s="13"/>
      <c r="U116" s="13"/>
      <c r="V116" s="13"/>
      <c r="W116" s="13"/>
      <c r="X116" s="13"/>
      <c r="Y116" s="13"/>
      <c r="Z116" s="13"/>
    </row>
    <row r="117" spans="1:26" ht="102" customHeight="1">
      <c r="A117" s="49"/>
      <c r="B117" s="38"/>
      <c r="C117" s="31"/>
      <c r="D117" s="31"/>
      <c r="E117" s="1" t="s">
        <v>1</v>
      </c>
      <c r="F117" s="7">
        <v>0</v>
      </c>
      <c r="G117" s="7">
        <v>0</v>
      </c>
      <c r="H117" s="7">
        <v>0</v>
      </c>
      <c r="I117" s="7">
        <v>0</v>
      </c>
      <c r="J117" s="7" t="s">
        <v>0</v>
      </c>
      <c r="K117" s="7" t="s">
        <v>0</v>
      </c>
      <c r="L117" s="7" t="s">
        <v>0</v>
      </c>
      <c r="M117" s="37"/>
      <c r="N117" s="37"/>
      <c r="O117" s="13"/>
      <c r="P117" s="13"/>
      <c r="Q117" s="13"/>
      <c r="R117" s="13"/>
      <c r="S117" s="14"/>
      <c r="T117" s="13"/>
      <c r="U117" s="13"/>
      <c r="V117" s="13"/>
      <c r="W117" s="13"/>
      <c r="X117" s="13"/>
      <c r="Y117" s="13"/>
      <c r="Z117" s="13"/>
    </row>
    <row r="118" spans="1:26" ht="90" customHeight="1">
      <c r="A118" s="49"/>
      <c r="B118" s="38"/>
      <c r="C118" s="31"/>
      <c r="D118" s="31"/>
      <c r="E118" s="1" t="s">
        <v>9</v>
      </c>
      <c r="F118" s="7">
        <v>28781</v>
      </c>
      <c r="G118" s="7">
        <v>28781</v>
      </c>
      <c r="H118" s="7">
        <v>12719.9</v>
      </c>
      <c r="I118" s="7">
        <v>12719.9</v>
      </c>
      <c r="J118" s="7">
        <f>I118/F118*100</f>
        <v>44.195476182203535</v>
      </c>
      <c r="K118" s="7">
        <f>I118/G118*100</f>
        <v>44.195476182203535</v>
      </c>
      <c r="L118" s="7">
        <f>I118/H118*100</f>
        <v>100</v>
      </c>
      <c r="M118" s="37"/>
      <c r="N118" s="37"/>
      <c r="O118" s="13"/>
      <c r="P118" s="13"/>
      <c r="Q118" s="13"/>
      <c r="R118" s="13"/>
      <c r="S118" s="14"/>
      <c r="T118" s="13"/>
      <c r="U118" s="13"/>
      <c r="V118" s="13"/>
      <c r="W118" s="13"/>
      <c r="X118" s="13"/>
      <c r="Y118" s="13"/>
      <c r="Z118" s="13"/>
    </row>
    <row r="119" spans="1:26" ht="78.75" customHeight="1">
      <c r="A119" s="49"/>
      <c r="B119" s="38"/>
      <c r="C119" s="31"/>
      <c r="D119" s="31"/>
      <c r="E119" s="1" t="s">
        <v>13</v>
      </c>
      <c r="F119" s="7"/>
      <c r="G119" s="7" t="s">
        <v>0</v>
      </c>
      <c r="H119" s="7" t="s">
        <v>0</v>
      </c>
      <c r="I119" s="7" t="s">
        <v>0</v>
      </c>
      <c r="J119" s="7" t="s">
        <v>0</v>
      </c>
      <c r="K119" s="7" t="s">
        <v>0</v>
      </c>
      <c r="L119" s="7"/>
      <c r="M119" s="37"/>
      <c r="N119" s="37"/>
      <c r="O119" s="13"/>
      <c r="P119" s="13"/>
      <c r="Q119" s="13"/>
      <c r="R119" s="13"/>
      <c r="S119" s="14"/>
      <c r="T119" s="13"/>
      <c r="U119" s="13"/>
      <c r="V119" s="13"/>
      <c r="W119" s="13"/>
      <c r="X119" s="13"/>
      <c r="Y119" s="13"/>
      <c r="Z119" s="13"/>
    </row>
    <row r="120" spans="1:26" ht="104.25" customHeight="1">
      <c r="A120" s="49"/>
      <c r="B120" s="38"/>
      <c r="C120" s="31"/>
      <c r="D120" s="31"/>
      <c r="E120" s="1" t="s">
        <v>10</v>
      </c>
      <c r="F120" s="7"/>
      <c r="G120" s="7"/>
      <c r="H120" s="7"/>
      <c r="I120" s="7"/>
      <c r="J120" s="7"/>
      <c r="K120" s="7"/>
      <c r="L120" s="7"/>
      <c r="M120" s="37"/>
      <c r="N120" s="37"/>
      <c r="O120" s="13"/>
      <c r="P120" s="13"/>
      <c r="Q120" s="13"/>
      <c r="R120" s="13"/>
      <c r="S120" s="14"/>
      <c r="T120" s="13"/>
      <c r="U120" s="13"/>
      <c r="V120" s="13"/>
      <c r="W120" s="13"/>
      <c r="X120" s="13"/>
      <c r="Y120" s="13"/>
      <c r="Z120" s="13"/>
    </row>
    <row r="121" spans="1:26" ht="86.25" customHeight="1">
      <c r="A121" s="49">
        <v>19</v>
      </c>
      <c r="B121" s="38" t="s">
        <v>73</v>
      </c>
      <c r="C121" s="31" t="s">
        <v>74</v>
      </c>
      <c r="D121" s="31" t="s">
        <v>30</v>
      </c>
      <c r="E121" s="1" t="s">
        <v>7</v>
      </c>
      <c r="F121" s="7">
        <f>F122+F123+F124+F126</f>
        <v>24179.2</v>
      </c>
      <c r="G121" s="7">
        <f>G122+G123+G124+G126</f>
        <v>24179.2</v>
      </c>
      <c r="H121" s="7">
        <f>H122+H123+H124+H126</f>
        <v>8969.5</v>
      </c>
      <c r="I121" s="7">
        <f>I122+I123+I124+I126</f>
        <v>8969.5</v>
      </c>
      <c r="J121" s="7">
        <f>I121/F121*100</f>
        <v>37.09593369507676</v>
      </c>
      <c r="K121" s="7">
        <f>I121/G121*100</f>
        <v>37.09593369507676</v>
      </c>
      <c r="L121" s="7">
        <f>I121/H121*100</f>
        <v>100</v>
      </c>
      <c r="M121" s="39" t="s">
        <v>138</v>
      </c>
      <c r="N121" s="58" t="s">
        <v>123</v>
      </c>
      <c r="O121" s="13">
        <f>P121+Q121+R121</f>
        <v>8</v>
      </c>
      <c r="P121" s="13">
        <v>2</v>
      </c>
      <c r="Q121" s="13">
        <v>1</v>
      </c>
      <c r="R121" s="13">
        <v>5</v>
      </c>
      <c r="S121" s="14">
        <v>75.1</v>
      </c>
      <c r="T121" s="13"/>
      <c r="U121" s="13"/>
      <c r="V121" s="13"/>
      <c r="W121" s="13"/>
      <c r="X121" s="13"/>
      <c r="Y121" s="13"/>
      <c r="Z121" s="13"/>
    </row>
    <row r="122" spans="1:26" ht="114" customHeight="1">
      <c r="A122" s="49"/>
      <c r="B122" s="38"/>
      <c r="C122" s="31"/>
      <c r="D122" s="31"/>
      <c r="E122" s="1" t="s">
        <v>8</v>
      </c>
      <c r="F122" s="7"/>
      <c r="G122" s="7"/>
      <c r="H122" s="7"/>
      <c r="I122" s="7"/>
      <c r="J122" s="7"/>
      <c r="K122" s="7"/>
      <c r="L122" s="7"/>
      <c r="M122" s="40"/>
      <c r="N122" s="59"/>
      <c r="O122" s="13"/>
      <c r="P122" s="13"/>
      <c r="Q122" s="13"/>
      <c r="R122" s="13"/>
      <c r="S122" s="14"/>
      <c r="T122" s="13"/>
      <c r="U122" s="13"/>
      <c r="V122" s="13"/>
      <c r="W122" s="13"/>
      <c r="X122" s="13"/>
      <c r="Y122" s="13"/>
      <c r="Z122" s="13"/>
    </row>
    <row r="123" spans="1:26" ht="70.5" customHeight="1">
      <c r="A123" s="49"/>
      <c r="B123" s="38"/>
      <c r="C123" s="31"/>
      <c r="D123" s="31"/>
      <c r="E123" s="1" t="s">
        <v>1</v>
      </c>
      <c r="F123" s="7"/>
      <c r="G123" s="7"/>
      <c r="H123" s="7"/>
      <c r="I123" s="7"/>
      <c r="J123" s="7" t="s">
        <v>0</v>
      </c>
      <c r="K123" s="7" t="s">
        <v>0</v>
      </c>
      <c r="L123" s="7" t="s">
        <v>0</v>
      </c>
      <c r="M123" s="40"/>
      <c r="N123" s="59"/>
      <c r="O123" s="13"/>
      <c r="P123" s="13"/>
      <c r="Q123" s="13"/>
      <c r="R123" s="13"/>
      <c r="S123" s="14"/>
      <c r="T123" s="13"/>
      <c r="U123" s="13"/>
      <c r="V123" s="13"/>
      <c r="W123" s="13"/>
      <c r="X123" s="13"/>
      <c r="Y123" s="13"/>
      <c r="Z123" s="13"/>
    </row>
    <row r="124" spans="1:26" ht="48.75" customHeight="1">
      <c r="A124" s="49"/>
      <c r="B124" s="38"/>
      <c r="C124" s="31"/>
      <c r="D124" s="31"/>
      <c r="E124" s="1" t="s">
        <v>9</v>
      </c>
      <c r="F124" s="7">
        <v>24179.2</v>
      </c>
      <c r="G124" s="7">
        <v>24179.2</v>
      </c>
      <c r="H124" s="7">
        <v>8969.5</v>
      </c>
      <c r="I124" s="7">
        <v>8969.5</v>
      </c>
      <c r="J124" s="7">
        <f>I124/F124*100</f>
        <v>37.09593369507676</v>
      </c>
      <c r="K124" s="7">
        <f>I124/G124*100</f>
        <v>37.09593369507676</v>
      </c>
      <c r="L124" s="7">
        <f>I124/H124*100</f>
        <v>100</v>
      </c>
      <c r="M124" s="40"/>
      <c r="N124" s="59"/>
      <c r="O124" s="13"/>
      <c r="P124" s="13"/>
      <c r="Q124" s="13"/>
      <c r="R124" s="13"/>
      <c r="S124" s="14"/>
      <c r="T124" s="13"/>
      <c r="U124" s="13"/>
      <c r="V124" s="13"/>
      <c r="W124" s="13"/>
      <c r="X124" s="13"/>
      <c r="Y124" s="13"/>
      <c r="Z124" s="13"/>
    </row>
    <row r="125" spans="1:26" ht="66" customHeight="1">
      <c r="A125" s="49"/>
      <c r="B125" s="38"/>
      <c r="C125" s="31"/>
      <c r="D125" s="31"/>
      <c r="E125" s="1" t="s">
        <v>13</v>
      </c>
      <c r="F125" s="7"/>
      <c r="G125" s="7"/>
      <c r="H125" s="7"/>
      <c r="I125" s="7"/>
      <c r="J125" s="7"/>
      <c r="K125" s="7"/>
      <c r="L125" s="7"/>
      <c r="M125" s="40"/>
      <c r="N125" s="59"/>
      <c r="O125" s="13"/>
      <c r="P125" s="13"/>
      <c r="Q125" s="13"/>
      <c r="R125" s="13"/>
      <c r="S125" s="14"/>
      <c r="T125" s="13"/>
      <c r="U125" s="13"/>
      <c r="V125" s="13"/>
      <c r="W125" s="13"/>
      <c r="X125" s="13"/>
      <c r="Y125" s="13"/>
      <c r="Z125" s="13"/>
    </row>
    <row r="126" spans="1:26" ht="72" customHeight="1">
      <c r="A126" s="49"/>
      <c r="B126" s="38"/>
      <c r="C126" s="31"/>
      <c r="D126" s="31"/>
      <c r="E126" s="1" t="s">
        <v>10</v>
      </c>
      <c r="F126" s="7"/>
      <c r="G126" s="7"/>
      <c r="H126" s="7"/>
      <c r="I126" s="7"/>
      <c r="J126" s="7"/>
      <c r="K126" s="7"/>
      <c r="L126" s="7"/>
      <c r="M126" s="36"/>
      <c r="N126" s="60"/>
      <c r="O126" s="13"/>
      <c r="P126" s="13"/>
      <c r="Q126" s="13"/>
      <c r="R126" s="13"/>
      <c r="S126" s="14"/>
      <c r="T126" s="13"/>
      <c r="U126" s="13"/>
      <c r="V126" s="13"/>
      <c r="W126" s="13"/>
      <c r="X126" s="13"/>
      <c r="Y126" s="13"/>
      <c r="Z126" s="13"/>
    </row>
    <row r="127" spans="1:26" ht="129" customHeight="1">
      <c r="A127" s="63">
        <v>20</v>
      </c>
      <c r="B127" s="39" t="s">
        <v>66</v>
      </c>
      <c r="C127" s="32" t="s">
        <v>67</v>
      </c>
      <c r="D127" s="32" t="s">
        <v>32</v>
      </c>
      <c r="E127" s="1" t="s">
        <v>7</v>
      </c>
      <c r="F127" s="7">
        <f>F128+F129+F130+F132</f>
        <v>427226</v>
      </c>
      <c r="G127" s="7">
        <f>G128+G129+G130+G132</f>
        <v>427226</v>
      </c>
      <c r="H127" s="7">
        <f>H128+H129+H130+H132</f>
        <v>256866.9</v>
      </c>
      <c r="I127" s="7">
        <f>I128+I129+I130+I132</f>
        <v>256807.6</v>
      </c>
      <c r="J127" s="7">
        <f>I127/F127*100</f>
        <v>60.11048016740554</v>
      </c>
      <c r="K127" s="7">
        <f>I127/G127*100</f>
        <v>60.11048016740554</v>
      </c>
      <c r="L127" s="7">
        <f>I127/H127*100</f>
        <v>99.97691411388544</v>
      </c>
      <c r="M127" s="38" t="s">
        <v>139</v>
      </c>
      <c r="N127" s="39" t="s">
        <v>81</v>
      </c>
      <c r="O127" s="13">
        <f>P127+Q127+R127</f>
        <v>8</v>
      </c>
      <c r="P127" s="13">
        <v>6</v>
      </c>
      <c r="Q127" s="13">
        <v>1</v>
      </c>
      <c r="R127" s="13">
        <v>1</v>
      </c>
      <c r="S127" s="14">
        <v>69.4</v>
      </c>
      <c r="T127" s="13"/>
      <c r="U127" s="13"/>
      <c r="V127" s="13"/>
      <c r="W127" s="13"/>
      <c r="X127" s="13"/>
      <c r="Y127" s="13"/>
      <c r="Z127" s="13"/>
    </row>
    <row r="128" spans="1:26" ht="72" customHeight="1">
      <c r="A128" s="64"/>
      <c r="B128" s="40"/>
      <c r="C128" s="33"/>
      <c r="D128" s="33"/>
      <c r="E128" s="1" t="s">
        <v>8</v>
      </c>
      <c r="F128" s="7">
        <v>4409.8</v>
      </c>
      <c r="G128" s="7">
        <v>4409.8</v>
      </c>
      <c r="H128" s="7">
        <v>3147.4</v>
      </c>
      <c r="I128" s="7">
        <v>3147.4</v>
      </c>
      <c r="J128" s="7">
        <f>I128/F128*100</f>
        <v>71.37285137647966</v>
      </c>
      <c r="K128" s="7">
        <f>I128/G128*100</f>
        <v>71.37285137647966</v>
      </c>
      <c r="L128" s="7">
        <f>I128/H128*100</f>
        <v>100</v>
      </c>
      <c r="M128" s="38"/>
      <c r="N128" s="40"/>
      <c r="O128" s="13"/>
      <c r="P128" s="13"/>
      <c r="Q128" s="13"/>
      <c r="R128" s="13"/>
      <c r="S128" s="14"/>
      <c r="T128" s="13"/>
      <c r="U128" s="13"/>
      <c r="V128" s="13"/>
      <c r="W128" s="13"/>
      <c r="X128" s="13"/>
      <c r="Y128" s="13"/>
      <c r="Z128" s="13"/>
    </row>
    <row r="129" spans="1:26" ht="60.75" customHeight="1">
      <c r="A129" s="64"/>
      <c r="B129" s="40"/>
      <c r="C129" s="33"/>
      <c r="D129" s="33"/>
      <c r="E129" s="1" t="s">
        <v>1</v>
      </c>
      <c r="F129" s="7">
        <v>1107.8</v>
      </c>
      <c r="G129" s="7">
        <v>1107.8</v>
      </c>
      <c r="H129" s="7">
        <v>700</v>
      </c>
      <c r="I129" s="7">
        <v>640.7</v>
      </c>
      <c r="J129" s="7">
        <f>I129/F129*100</f>
        <v>57.83534934103629</v>
      </c>
      <c r="K129" s="7">
        <f>I129/G129*100</f>
        <v>57.83534934103629</v>
      </c>
      <c r="L129" s="7">
        <f>I129/H129*100</f>
        <v>91.52857142857144</v>
      </c>
      <c r="M129" s="38"/>
      <c r="N129" s="40"/>
      <c r="O129" s="13"/>
      <c r="P129" s="13"/>
      <c r="Q129" s="13"/>
      <c r="R129" s="13"/>
      <c r="S129" s="14"/>
      <c r="T129" s="13"/>
      <c r="U129" s="13"/>
      <c r="V129" s="13"/>
      <c r="W129" s="13"/>
      <c r="X129" s="13"/>
      <c r="Y129" s="13"/>
      <c r="Z129" s="13"/>
    </row>
    <row r="130" spans="1:26" ht="69" customHeight="1">
      <c r="A130" s="64"/>
      <c r="B130" s="40"/>
      <c r="C130" s="33"/>
      <c r="D130" s="33"/>
      <c r="E130" s="1" t="s">
        <v>9</v>
      </c>
      <c r="F130" s="7">
        <v>421708.4</v>
      </c>
      <c r="G130" s="7">
        <v>421708.4</v>
      </c>
      <c r="H130" s="7">
        <v>253019.5</v>
      </c>
      <c r="I130" s="7">
        <v>253019.5</v>
      </c>
      <c r="J130" s="7">
        <f>I130/F130*100</f>
        <v>59.99868629602825</v>
      </c>
      <c r="K130" s="7">
        <f>I130/G130*100</f>
        <v>59.99868629602825</v>
      </c>
      <c r="L130" s="7">
        <f>I130/H130*100</f>
        <v>100</v>
      </c>
      <c r="M130" s="38"/>
      <c r="N130" s="40"/>
      <c r="O130" s="13"/>
      <c r="P130" s="13"/>
      <c r="Q130" s="13"/>
      <c r="R130" s="13"/>
      <c r="S130" s="14"/>
      <c r="T130" s="13"/>
      <c r="U130" s="13"/>
      <c r="V130" s="13"/>
      <c r="W130" s="13"/>
      <c r="X130" s="13"/>
      <c r="Y130" s="13"/>
      <c r="Z130" s="13"/>
    </row>
    <row r="131" spans="1:26" ht="71.25" customHeight="1">
      <c r="A131" s="64"/>
      <c r="B131" s="40"/>
      <c r="C131" s="33"/>
      <c r="D131" s="33"/>
      <c r="E131" s="1" t="s">
        <v>13</v>
      </c>
      <c r="F131" s="7"/>
      <c r="G131" s="7" t="s">
        <v>0</v>
      </c>
      <c r="H131" s="7" t="s">
        <v>0</v>
      </c>
      <c r="I131" s="7" t="s">
        <v>0</v>
      </c>
      <c r="J131" s="7" t="s">
        <v>0</v>
      </c>
      <c r="K131" s="7" t="s">
        <v>0</v>
      </c>
      <c r="L131" s="7" t="s">
        <v>0</v>
      </c>
      <c r="M131" s="38"/>
      <c r="N131" s="40"/>
      <c r="O131" s="13"/>
      <c r="P131" s="13"/>
      <c r="Q131" s="13"/>
      <c r="R131" s="13"/>
      <c r="S131" s="14"/>
      <c r="T131" s="13"/>
      <c r="U131" s="13"/>
      <c r="V131" s="13"/>
      <c r="W131" s="13"/>
      <c r="X131" s="13"/>
      <c r="Y131" s="13"/>
      <c r="Z131" s="13"/>
    </row>
    <row r="132" spans="1:26" ht="93" customHeight="1">
      <c r="A132" s="65"/>
      <c r="B132" s="36"/>
      <c r="C132" s="35"/>
      <c r="D132" s="35"/>
      <c r="E132" s="1" t="s">
        <v>10</v>
      </c>
      <c r="F132" s="7"/>
      <c r="G132" s="7"/>
      <c r="H132" s="7"/>
      <c r="I132" s="7"/>
      <c r="J132" s="7"/>
      <c r="K132" s="7"/>
      <c r="L132" s="7"/>
      <c r="M132" s="38"/>
      <c r="N132" s="36"/>
      <c r="O132" s="13"/>
      <c r="P132" s="13"/>
      <c r="Q132" s="13"/>
      <c r="R132" s="13"/>
      <c r="S132" s="14"/>
      <c r="T132" s="13"/>
      <c r="U132" s="13"/>
      <c r="V132" s="13"/>
      <c r="W132" s="13"/>
      <c r="X132" s="13"/>
      <c r="Y132" s="13"/>
      <c r="Z132" s="13"/>
    </row>
    <row r="133" spans="1:26" ht="61.5" customHeight="1">
      <c r="A133" s="49">
        <v>21</v>
      </c>
      <c r="B133" s="38" t="s">
        <v>68</v>
      </c>
      <c r="C133" s="31" t="s">
        <v>100</v>
      </c>
      <c r="D133" s="31" t="s">
        <v>26</v>
      </c>
      <c r="E133" s="1" t="s">
        <v>7</v>
      </c>
      <c r="F133" s="7">
        <f>F134+F135+F136+F138</f>
        <v>58346</v>
      </c>
      <c r="G133" s="7">
        <f>G134+G135+G136+G138</f>
        <v>58346</v>
      </c>
      <c r="H133" s="7">
        <f>H134+H135+H136+H138</f>
        <v>26667</v>
      </c>
      <c r="I133" s="7">
        <f>I134+I135+I136+I138</f>
        <v>26667</v>
      </c>
      <c r="J133" s="7">
        <f>I133/F133*100</f>
        <v>45.70493264319747</v>
      </c>
      <c r="K133" s="7">
        <f>I133/G133*100</f>
        <v>45.70493264319747</v>
      </c>
      <c r="L133" s="7">
        <f>I133/H133*100</f>
        <v>100</v>
      </c>
      <c r="M133" s="38" t="s">
        <v>124</v>
      </c>
      <c r="N133" s="44" t="s">
        <v>101</v>
      </c>
      <c r="O133" s="13">
        <f>P133+Q133+R133</f>
        <v>12</v>
      </c>
      <c r="P133" s="13">
        <v>7</v>
      </c>
      <c r="Q133" s="13">
        <v>1</v>
      </c>
      <c r="R133" s="13">
        <v>4</v>
      </c>
      <c r="S133" s="14">
        <v>67</v>
      </c>
      <c r="T133" s="13"/>
      <c r="U133" s="13"/>
      <c r="V133" s="13"/>
      <c r="W133" s="13"/>
      <c r="X133" s="13"/>
      <c r="Y133" s="13"/>
      <c r="Z133" s="13"/>
    </row>
    <row r="134" spans="1:26" ht="93" customHeight="1">
      <c r="A134" s="49"/>
      <c r="B134" s="38"/>
      <c r="C134" s="31"/>
      <c r="D134" s="31"/>
      <c r="E134" s="1" t="s">
        <v>8</v>
      </c>
      <c r="F134" s="7"/>
      <c r="G134" s="7"/>
      <c r="H134" s="7"/>
      <c r="I134" s="7"/>
      <c r="J134" s="7"/>
      <c r="K134" s="7"/>
      <c r="L134" s="7"/>
      <c r="M134" s="37"/>
      <c r="N134" s="45"/>
      <c r="O134" s="13"/>
      <c r="P134" s="13"/>
      <c r="Q134" s="13"/>
      <c r="R134" s="13"/>
      <c r="S134" s="14"/>
      <c r="T134" s="13"/>
      <c r="U134" s="13"/>
      <c r="V134" s="13"/>
      <c r="W134" s="13"/>
      <c r="X134" s="13"/>
      <c r="Y134" s="13"/>
      <c r="Z134" s="13"/>
    </row>
    <row r="135" spans="1:26" ht="69" customHeight="1">
      <c r="A135" s="49"/>
      <c r="B135" s="38"/>
      <c r="C135" s="31"/>
      <c r="D135" s="31"/>
      <c r="E135" s="1" t="s">
        <v>1</v>
      </c>
      <c r="F135" s="7"/>
      <c r="G135" s="7"/>
      <c r="H135" s="7"/>
      <c r="I135" s="7"/>
      <c r="J135" s="7"/>
      <c r="K135" s="7"/>
      <c r="L135" s="7"/>
      <c r="M135" s="37"/>
      <c r="N135" s="45"/>
      <c r="O135" s="13"/>
      <c r="P135" s="13"/>
      <c r="Q135" s="13"/>
      <c r="R135" s="13"/>
      <c r="S135" s="14"/>
      <c r="T135" s="13"/>
      <c r="U135" s="13"/>
      <c r="V135" s="13"/>
      <c r="W135" s="13"/>
      <c r="X135" s="13"/>
      <c r="Y135" s="13"/>
      <c r="Z135" s="13"/>
    </row>
    <row r="136" spans="1:26" ht="72" customHeight="1">
      <c r="A136" s="49"/>
      <c r="B136" s="38"/>
      <c r="C136" s="31"/>
      <c r="D136" s="31"/>
      <c r="E136" s="1" t="s">
        <v>9</v>
      </c>
      <c r="F136" s="7">
        <v>58346</v>
      </c>
      <c r="G136" s="7">
        <v>58346</v>
      </c>
      <c r="H136" s="7">
        <v>26667</v>
      </c>
      <c r="I136" s="7">
        <v>26667</v>
      </c>
      <c r="J136" s="7">
        <f>I136/F136*100</f>
        <v>45.70493264319747</v>
      </c>
      <c r="K136" s="7">
        <f>I136/G136*100</f>
        <v>45.70493264319747</v>
      </c>
      <c r="L136" s="7">
        <f>I136/H136*100</f>
        <v>100</v>
      </c>
      <c r="M136" s="37"/>
      <c r="N136" s="45"/>
      <c r="O136" s="13"/>
      <c r="P136" s="13"/>
      <c r="Q136" s="13"/>
      <c r="R136" s="13"/>
      <c r="S136" s="14"/>
      <c r="T136" s="13"/>
      <c r="U136" s="13"/>
      <c r="V136" s="13"/>
      <c r="W136" s="13"/>
      <c r="X136" s="13"/>
      <c r="Y136" s="13"/>
      <c r="Z136" s="13"/>
    </row>
    <row r="137" spans="1:26" ht="94.5" customHeight="1">
      <c r="A137" s="49"/>
      <c r="B137" s="38"/>
      <c r="C137" s="31"/>
      <c r="D137" s="31"/>
      <c r="E137" s="1" t="s">
        <v>13</v>
      </c>
      <c r="F137" s="7"/>
      <c r="G137" s="7" t="s">
        <v>0</v>
      </c>
      <c r="H137" s="7" t="s">
        <v>0</v>
      </c>
      <c r="I137" s="7" t="s">
        <v>0</v>
      </c>
      <c r="J137" s="7" t="s">
        <v>0</v>
      </c>
      <c r="K137" s="7" t="s">
        <v>0</v>
      </c>
      <c r="L137" s="7" t="s">
        <v>0</v>
      </c>
      <c r="M137" s="37"/>
      <c r="N137" s="45"/>
      <c r="O137" s="13"/>
      <c r="P137" s="13"/>
      <c r="Q137" s="13"/>
      <c r="R137" s="13"/>
      <c r="S137" s="14"/>
      <c r="T137" s="13"/>
      <c r="U137" s="13"/>
      <c r="V137" s="13"/>
      <c r="W137" s="13"/>
      <c r="X137" s="13"/>
      <c r="Y137" s="13"/>
      <c r="Z137" s="13"/>
    </row>
    <row r="138" spans="1:26" ht="69.75" customHeight="1">
      <c r="A138" s="49"/>
      <c r="B138" s="38"/>
      <c r="C138" s="31"/>
      <c r="D138" s="31"/>
      <c r="E138" s="1" t="s">
        <v>10</v>
      </c>
      <c r="F138" s="7"/>
      <c r="G138" s="7"/>
      <c r="H138" s="7"/>
      <c r="I138" s="7"/>
      <c r="J138" s="7"/>
      <c r="K138" s="7"/>
      <c r="L138" s="7" t="s">
        <v>0</v>
      </c>
      <c r="M138" s="37"/>
      <c r="N138" s="45"/>
      <c r="O138" s="13"/>
      <c r="P138" s="13"/>
      <c r="Q138" s="13"/>
      <c r="R138" s="13"/>
      <c r="S138" s="14"/>
      <c r="T138" s="13"/>
      <c r="U138" s="13"/>
      <c r="V138" s="13"/>
      <c r="W138" s="13"/>
      <c r="X138" s="13"/>
      <c r="Y138" s="13"/>
      <c r="Z138" s="13"/>
    </row>
    <row r="139" spans="1:26" ht="15.75">
      <c r="A139" s="11"/>
      <c r="B139" s="15"/>
      <c r="C139" s="11"/>
      <c r="D139" s="11"/>
      <c r="E139" s="15"/>
      <c r="F139" s="8"/>
      <c r="G139" s="8"/>
      <c r="H139" s="8"/>
      <c r="I139" s="8"/>
      <c r="J139" s="8"/>
      <c r="K139" s="8"/>
      <c r="L139" s="8"/>
      <c r="M139" s="15"/>
      <c r="N139" s="15"/>
      <c r="O139" s="13"/>
      <c r="P139" s="13"/>
      <c r="Q139" s="13"/>
      <c r="R139" s="13"/>
      <c r="S139" s="14"/>
      <c r="T139" s="13"/>
      <c r="U139" s="13"/>
      <c r="V139" s="13"/>
      <c r="W139" s="13"/>
      <c r="X139" s="13"/>
      <c r="Y139" s="13"/>
      <c r="Z139" s="13"/>
    </row>
    <row r="140" spans="1:26" ht="15.75">
      <c r="A140" s="11"/>
      <c r="B140" s="15"/>
      <c r="C140" s="11"/>
      <c r="D140" s="11"/>
      <c r="E140" s="15"/>
      <c r="F140" s="8"/>
      <c r="G140" s="8"/>
      <c r="H140" s="8"/>
      <c r="I140" s="8"/>
      <c r="J140" s="8"/>
      <c r="K140" s="8"/>
      <c r="L140" s="8"/>
      <c r="M140" s="15"/>
      <c r="N140" s="15"/>
      <c r="O140" s="13"/>
      <c r="P140" s="13"/>
      <c r="Q140" s="13"/>
      <c r="R140" s="13"/>
      <c r="S140" s="14"/>
      <c r="T140" s="13"/>
      <c r="U140" s="13"/>
      <c r="V140" s="13"/>
      <c r="W140" s="13"/>
      <c r="X140" s="13"/>
      <c r="Y140" s="13"/>
      <c r="Z140" s="13"/>
    </row>
    <row r="141" spans="1:26" ht="15.75">
      <c r="A141" s="11"/>
      <c r="B141" s="15"/>
      <c r="C141" s="11"/>
      <c r="D141" s="11"/>
      <c r="E141" s="15"/>
      <c r="F141" s="8"/>
      <c r="G141" s="8"/>
      <c r="H141" s="8"/>
      <c r="I141" s="8"/>
      <c r="J141" s="8"/>
      <c r="K141" s="8"/>
      <c r="L141" s="8"/>
      <c r="M141" s="15"/>
      <c r="N141" s="15"/>
      <c r="O141" s="13"/>
      <c r="P141" s="13"/>
      <c r="Q141" s="13"/>
      <c r="R141" s="13"/>
      <c r="S141" s="14"/>
      <c r="T141" s="13"/>
      <c r="U141" s="13"/>
      <c r="V141" s="13"/>
      <c r="W141" s="13"/>
      <c r="X141" s="13"/>
      <c r="Y141" s="13"/>
      <c r="Z141" s="13"/>
    </row>
    <row r="142" spans="1:26" ht="15.75">
      <c r="A142" s="11"/>
      <c r="B142" s="15"/>
      <c r="C142" s="11"/>
      <c r="D142" s="11"/>
      <c r="E142" s="15"/>
      <c r="F142" s="8"/>
      <c r="G142" s="8"/>
      <c r="H142" s="8"/>
      <c r="I142" s="8"/>
      <c r="J142" s="8"/>
      <c r="K142" s="8"/>
      <c r="L142" s="8"/>
      <c r="M142" s="15"/>
      <c r="N142" s="15"/>
      <c r="O142" s="13"/>
      <c r="P142" s="13"/>
      <c r="Q142" s="13"/>
      <c r="R142" s="13"/>
      <c r="S142" s="14"/>
      <c r="T142" s="13"/>
      <c r="U142" s="13"/>
      <c r="V142" s="13"/>
      <c r="W142" s="13"/>
      <c r="X142" s="13"/>
      <c r="Y142" s="13"/>
      <c r="Z142" s="13"/>
    </row>
    <row r="143" spans="1:26" ht="15.75">
      <c r="A143" s="11"/>
      <c r="B143" s="15"/>
      <c r="C143" s="11"/>
      <c r="D143" s="11"/>
      <c r="E143" s="15"/>
      <c r="F143" s="8"/>
      <c r="G143" s="8"/>
      <c r="H143" s="8"/>
      <c r="I143" s="8"/>
      <c r="J143" s="8"/>
      <c r="K143" s="8"/>
      <c r="L143" s="8"/>
      <c r="M143" s="15"/>
      <c r="N143" s="15"/>
      <c r="O143" s="13"/>
      <c r="P143" s="13"/>
      <c r="Q143" s="13"/>
      <c r="R143" s="13"/>
      <c r="S143" s="14"/>
      <c r="T143" s="13"/>
      <c r="U143" s="13"/>
      <c r="V143" s="13"/>
      <c r="W143" s="13"/>
      <c r="X143" s="13"/>
      <c r="Y143" s="13"/>
      <c r="Z143" s="13"/>
    </row>
    <row r="144" spans="1:26" ht="15.75">
      <c r="A144" s="11"/>
      <c r="B144" s="15"/>
      <c r="C144" s="11"/>
      <c r="D144" s="11"/>
      <c r="E144" s="15"/>
      <c r="F144" s="8"/>
      <c r="G144" s="8"/>
      <c r="H144" s="8"/>
      <c r="I144" s="8"/>
      <c r="J144" s="8"/>
      <c r="K144" s="8"/>
      <c r="L144" s="8"/>
      <c r="M144" s="15"/>
      <c r="N144" s="15"/>
      <c r="O144" s="13"/>
      <c r="P144" s="13"/>
      <c r="Q144" s="13"/>
      <c r="R144" s="13"/>
      <c r="S144" s="14"/>
      <c r="T144" s="13"/>
      <c r="U144" s="13"/>
      <c r="V144" s="13"/>
      <c r="W144" s="13"/>
      <c r="X144" s="13"/>
      <c r="Y144" s="13"/>
      <c r="Z144" s="13"/>
    </row>
    <row r="145" spans="1:26" ht="15.75">
      <c r="A145" s="11"/>
      <c r="B145" s="15"/>
      <c r="C145" s="11"/>
      <c r="D145" s="11"/>
      <c r="E145" s="15"/>
      <c r="F145" s="8"/>
      <c r="G145" s="8"/>
      <c r="H145" s="8"/>
      <c r="I145" s="8"/>
      <c r="J145" s="8"/>
      <c r="K145" s="8"/>
      <c r="L145" s="8"/>
      <c r="M145" s="15"/>
      <c r="N145" s="15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3"/>
      <c r="Z145" s="13"/>
    </row>
    <row r="146" spans="1:26" ht="15.75">
      <c r="A146" s="11"/>
      <c r="B146" s="15"/>
      <c r="C146" s="11"/>
      <c r="D146" s="11"/>
      <c r="E146" s="15"/>
      <c r="F146" s="8"/>
      <c r="G146" s="8"/>
      <c r="H146" s="8"/>
      <c r="I146" s="8"/>
      <c r="J146" s="8"/>
      <c r="K146" s="8"/>
      <c r="L146" s="8"/>
      <c r="M146" s="15"/>
      <c r="N146" s="15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3"/>
      <c r="Z146" s="13"/>
    </row>
    <row r="147" spans="1:26" ht="15.75">
      <c r="A147" s="11"/>
      <c r="B147" s="15"/>
      <c r="C147" s="11"/>
      <c r="D147" s="11"/>
      <c r="E147" s="15"/>
      <c r="F147" s="8"/>
      <c r="G147" s="8"/>
      <c r="H147" s="8"/>
      <c r="I147" s="8"/>
      <c r="J147" s="8"/>
      <c r="K147" s="8"/>
      <c r="L147" s="8"/>
      <c r="M147" s="15"/>
      <c r="N147" s="15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3"/>
      <c r="Z147" s="13"/>
    </row>
    <row r="148" spans="1:26" ht="15.75">
      <c r="A148" s="11"/>
      <c r="B148" s="15"/>
      <c r="C148" s="11"/>
      <c r="D148" s="11"/>
      <c r="E148" s="15"/>
      <c r="F148" s="8"/>
      <c r="G148" s="8"/>
      <c r="H148" s="8"/>
      <c r="I148" s="8"/>
      <c r="J148" s="8"/>
      <c r="K148" s="8"/>
      <c r="L148" s="8"/>
      <c r="M148" s="15"/>
      <c r="N148" s="15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3"/>
      <c r="Z148" s="13"/>
    </row>
    <row r="149" spans="1:26" ht="15.75">
      <c r="A149" s="11"/>
      <c r="B149" s="15"/>
      <c r="C149" s="11"/>
      <c r="D149" s="11"/>
      <c r="E149" s="15"/>
      <c r="F149" s="8"/>
      <c r="G149" s="8"/>
      <c r="H149" s="8"/>
      <c r="I149" s="8"/>
      <c r="J149" s="8"/>
      <c r="K149" s="8"/>
      <c r="L149" s="8"/>
      <c r="M149" s="15"/>
      <c r="N149" s="15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3"/>
      <c r="Z149" s="13"/>
    </row>
    <row r="150" spans="1:26" ht="15.75">
      <c r="A150" s="11"/>
      <c r="B150" s="15"/>
      <c r="C150" s="11"/>
      <c r="D150" s="11"/>
      <c r="E150" s="15"/>
      <c r="F150" s="8"/>
      <c r="G150" s="8"/>
      <c r="H150" s="8"/>
      <c r="I150" s="8"/>
      <c r="J150" s="8"/>
      <c r="K150" s="8"/>
      <c r="L150" s="8"/>
      <c r="M150" s="15"/>
      <c r="N150" s="15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3"/>
      <c r="Z150" s="13"/>
    </row>
    <row r="151" spans="1:26" ht="15.75">
      <c r="A151" s="11"/>
      <c r="B151" s="15"/>
      <c r="C151" s="11"/>
      <c r="D151" s="11"/>
      <c r="E151" s="15"/>
      <c r="F151" s="8"/>
      <c r="G151" s="8"/>
      <c r="H151" s="8"/>
      <c r="I151" s="8"/>
      <c r="J151" s="8"/>
      <c r="K151" s="8"/>
      <c r="L151" s="8"/>
      <c r="M151" s="15"/>
      <c r="N151" s="15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3"/>
      <c r="Z151" s="13"/>
    </row>
    <row r="152" spans="1:26" ht="15.75">
      <c r="A152" s="11"/>
      <c r="B152" s="15"/>
      <c r="C152" s="11"/>
      <c r="D152" s="11"/>
      <c r="E152" s="15"/>
      <c r="F152" s="8"/>
      <c r="G152" s="8"/>
      <c r="H152" s="8"/>
      <c r="I152" s="8"/>
      <c r="J152" s="8"/>
      <c r="K152" s="8"/>
      <c r="L152" s="8"/>
      <c r="M152" s="15"/>
      <c r="N152" s="15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3"/>
      <c r="Z152" s="13"/>
    </row>
    <row r="153" spans="1:26" ht="15.75">
      <c r="A153" s="11"/>
      <c r="B153" s="15"/>
      <c r="C153" s="11"/>
      <c r="D153" s="11"/>
      <c r="E153" s="15"/>
      <c r="F153" s="8"/>
      <c r="G153" s="8"/>
      <c r="H153" s="8"/>
      <c r="I153" s="8"/>
      <c r="J153" s="8"/>
      <c r="K153" s="8"/>
      <c r="L153" s="8"/>
      <c r="M153" s="15"/>
      <c r="N153" s="15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3"/>
      <c r="Z153" s="13"/>
    </row>
    <row r="154" spans="1:26" ht="15.75">
      <c r="A154" s="11"/>
      <c r="B154" s="15"/>
      <c r="C154" s="11"/>
      <c r="D154" s="11"/>
      <c r="E154" s="15"/>
      <c r="F154" s="8"/>
      <c r="G154" s="8"/>
      <c r="H154" s="8"/>
      <c r="I154" s="8"/>
      <c r="J154" s="8"/>
      <c r="K154" s="8"/>
      <c r="L154" s="8"/>
      <c r="M154" s="15"/>
      <c r="N154" s="15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3"/>
      <c r="Z154" s="13"/>
    </row>
    <row r="155" spans="1:26" ht="15.75">
      <c r="A155" s="11"/>
      <c r="B155" s="15"/>
      <c r="C155" s="11"/>
      <c r="D155" s="11"/>
      <c r="E155" s="15"/>
      <c r="F155" s="8"/>
      <c r="G155" s="8"/>
      <c r="H155" s="8"/>
      <c r="I155" s="8"/>
      <c r="J155" s="8"/>
      <c r="K155" s="8"/>
      <c r="L155" s="8"/>
      <c r="M155" s="15"/>
      <c r="N155" s="15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3"/>
      <c r="Z155" s="13"/>
    </row>
    <row r="156" spans="1:26" ht="15.75">
      <c r="A156" s="11"/>
      <c r="B156" s="15"/>
      <c r="C156" s="11"/>
      <c r="D156" s="11"/>
      <c r="E156" s="15"/>
      <c r="F156" s="8"/>
      <c r="G156" s="8"/>
      <c r="H156" s="8"/>
      <c r="I156" s="8"/>
      <c r="J156" s="8"/>
      <c r="K156" s="8"/>
      <c r="L156" s="8"/>
      <c r="M156" s="15"/>
      <c r="N156" s="15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3"/>
      <c r="Z156" s="13"/>
    </row>
    <row r="157" spans="1:26" ht="15.75">
      <c r="A157" s="11"/>
      <c r="B157" s="15"/>
      <c r="C157" s="11"/>
      <c r="D157" s="11"/>
      <c r="E157" s="15"/>
      <c r="F157" s="8"/>
      <c r="G157" s="8"/>
      <c r="H157" s="8"/>
      <c r="I157" s="8"/>
      <c r="J157" s="8"/>
      <c r="K157" s="8"/>
      <c r="L157" s="8"/>
      <c r="M157" s="15"/>
      <c r="N157" s="15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3"/>
      <c r="Z157" s="13"/>
    </row>
    <row r="158" spans="1:26" ht="15.75">
      <c r="A158" s="11"/>
      <c r="B158" s="15"/>
      <c r="C158" s="11"/>
      <c r="D158" s="11"/>
      <c r="E158" s="15"/>
      <c r="F158" s="8"/>
      <c r="G158" s="8"/>
      <c r="H158" s="8"/>
      <c r="I158" s="8"/>
      <c r="J158" s="8"/>
      <c r="K158" s="8"/>
      <c r="L158" s="8"/>
      <c r="M158" s="15"/>
      <c r="N158" s="15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3"/>
      <c r="Z158" s="13"/>
    </row>
    <row r="159" spans="1:26" ht="15.75">
      <c r="A159" s="11"/>
      <c r="B159" s="15"/>
      <c r="C159" s="11"/>
      <c r="D159" s="11"/>
      <c r="E159" s="15"/>
      <c r="F159" s="8"/>
      <c r="G159" s="8"/>
      <c r="H159" s="8"/>
      <c r="I159" s="8"/>
      <c r="J159" s="8"/>
      <c r="K159" s="8"/>
      <c r="L159" s="8"/>
      <c r="M159" s="15"/>
      <c r="N159" s="15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3"/>
      <c r="Z159" s="13"/>
    </row>
    <row r="160" spans="1:26" ht="15.75">
      <c r="A160" s="11"/>
      <c r="B160" s="15"/>
      <c r="C160" s="11"/>
      <c r="D160" s="11"/>
      <c r="E160" s="15"/>
      <c r="F160" s="8"/>
      <c r="G160" s="8"/>
      <c r="H160" s="8"/>
      <c r="I160" s="8"/>
      <c r="J160" s="8"/>
      <c r="K160" s="8"/>
      <c r="L160" s="8"/>
      <c r="M160" s="15"/>
      <c r="N160" s="15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3"/>
      <c r="Z160" s="13"/>
    </row>
    <row r="161" spans="1:26" ht="15.75">
      <c r="A161" s="11"/>
      <c r="B161" s="15"/>
      <c r="C161" s="11"/>
      <c r="D161" s="11"/>
      <c r="E161" s="15"/>
      <c r="F161" s="8"/>
      <c r="G161" s="8"/>
      <c r="H161" s="8"/>
      <c r="I161" s="8"/>
      <c r="J161" s="8"/>
      <c r="K161" s="8"/>
      <c r="L161" s="8"/>
      <c r="M161" s="15"/>
      <c r="N161" s="15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3"/>
      <c r="Z161" s="13"/>
    </row>
    <row r="162" spans="1:26" ht="15.75">
      <c r="A162" s="11"/>
      <c r="B162" s="15"/>
      <c r="C162" s="11"/>
      <c r="D162" s="11"/>
      <c r="E162" s="15"/>
      <c r="F162" s="8"/>
      <c r="G162" s="8"/>
      <c r="H162" s="8"/>
      <c r="I162" s="8"/>
      <c r="J162" s="8"/>
      <c r="K162" s="8"/>
      <c r="L162" s="8"/>
      <c r="M162" s="15"/>
      <c r="N162" s="15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3"/>
      <c r="Z162" s="13"/>
    </row>
    <row r="163" spans="1:26" ht="15.75">
      <c r="A163" s="11"/>
      <c r="B163" s="15"/>
      <c r="C163" s="11"/>
      <c r="D163" s="11"/>
      <c r="E163" s="15"/>
      <c r="F163" s="8"/>
      <c r="G163" s="8"/>
      <c r="H163" s="8"/>
      <c r="I163" s="8"/>
      <c r="J163" s="8"/>
      <c r="K163" s="8"/>
      <c r="L163" s="8"/>
      <c r="M163" s="15"/>
      <c r="N163" s="15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3"/>
      <c r="Z163" s="13"/>
    </row>
    <row r="164" spans="1:26" ht="15.75">
      <c r="A164" s="11"/>
      <c r="B164" s="15"/>
      <c r="C164" s="11"/>
      <c r="D164" s="11"/>
      <c r="E164" s="15"/>
      <c r="F164" s="8"/>
      <c r="G164" s="8"/>
      <c r="H164" s="8"/>
      <c r="I164" s="8"/>
      <c r="J164" s="8"/>
      <c r="K164" s="8"/>
      <c r="L164" s="8"/>
      <c r="M164" s="15"/>
      <c r="N164" s="15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3"/>
      <c r="Z164" s="13"/>
    </row>
    <row r="165" spans="1:26" ht="15.75">
      <c r="A165" s="11"/>
      <c r="B165" s="15"/>
      <c r="C165" s="11"/>
      <c r="D165" s="11"/>
      <c r="E165" s="15"/>
      <c r="F165" s="8"/>
      <c r="G165" s="8"/>
      <c r="H165" s="8"/>
      <c r="I165" s="8"/>
      <c r="J165" s="8"/>
      <c r="K165" s="8"/>
      <c r="L165" s="8"/>
      <c r="M165" s="15"/>
      <c r="N165" s="15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3"/>
      <c r="Z165" s="13"/>
    </row>
    <row r="166" spans="1:26" ht="15.75">
      <c r="A166" s="11"/>
      <c r="B166" s="15"/>
      <c r="C166" s="11"/>
      <c r="D166" s="11"/>
      <c r="E166" s="15"/>
      <c r="F166" s="8"/>
      <c r="G166" s="8"/>
      <c r="H166" s="8"/>
      <c r="I166" s="8"/>
      <c r="J166" s="8"/>
      <c r="K166" s="8"/>
      <c r="L166" s="8"/>
      <c r="M166" s="15"/>
      <c r="N166" s="15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3"/>
      <c r="Z166" s="13"/>
    </row>
    <row r="167" spans="1:26" ht="15.75">
      <c r="A167" s="11"/>
      <c r="B167" s="15"/>
      <c r="C167" s="11"/>
      <c r="D167" s="11"/>
      <c r="E167" s="15"/>
      <c r="F167" s="8"/>
      <c r="G167" s="8"/>
      <c r="H167" s="8"/>
      <c r="I167" s="8"/>
      <c r="J167" s="8"/>
      <c r="K167" s="8"/>
      <c r="L167" s="8"/>
      <c r="M167" s="15"/>
      <c r="N167" s="15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3"/>
      <c r="Z167" s="13"/>
    </row>
    <row r="168" spans="1:26" ht="15.75">
      <c r="A168" s="11"/>
      <c r="B168" s="15"/>
      <c r="C168" s="11"/>
      <c r="D168" s="11"/>
      <c r="E168" s="15"/>
      <c r="F168" s="8"/>
      <c r="G168" s="8"/>
      <c r="H168" s="8"/>
      <c r="I168" s="8"/>
      <c r="J168" s="8"/>
      <c r="K168" s="8"/>
      <c r="L168" s="8"/>
      <c r="M168" s="15"/>
      <c r="N168" s="15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3"/>
      <c r="Z168" s="13"/>
    </row>
    <row r="169" spans="1:26" ht="15.75">
      <c r="A169" s="11"/>
      <c r="B169" s="15"/>
      <c r="C169" s="11"/>
      <c r="D169" s="11"/>
      <c r="E169" s="15"/>
      <c r="F169" s="8"/>
      <c r="G169" s="8"/>
      <c r="H169" s="8"/>
      <c r="I169" s="8"/>
      <c r="J169" s="8"/>
      <c r="K169" s="8"/>
      <c r="L169" s="8"/>
      <c r="M169" s="15"/>
      <c r="N169" s="15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3"/>
      <c r="Z169" s="13"/>
    </row>
    <row r="170" spans="1:26" ht="15.75">
      <c r="A170" s="11"/>
      <c r="B170" s="15"/>
      <c r="C170" s="11"/>
      <c r="D170" s="11"/>
      <c r="E170" s="15"/>
      <c r="F170" s="8"/>
      <c r="G170" s="8"/>
      <c r="H170" s="8"/>
      <c r="I170" s="8"/>
      <c r="J170" s="8"/>
      <c r="K170" s="8"/>
      <c r="L170" s="8"/>
      <c r="M170" s="15"/>
      <c r="N170" s="15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3"/>
      <c r="Z170" s="13"/>
    </row>
    <row r="171" spans="1:26" ht="15.75">
      <c r="A171" s="11"/>
      <c r="B171" s="15"/>
      <c r="C171" s="11"/>
      <c r="D171" s="11"/>
      <c r="E171" s="15"/>
      <c r="F171" s="8"/>
      <c r="G171" s="8"/>
      <c r="H171" s="8"/>
      <c r="I171" s="8"/>
      <c r="J171" s="8"/>
      <c r="K171" s="8"/>
      <c r="L171" s="8"/>
      <c r="M171" s="15"/>
      <c r="N171" s="15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3"/>
      <c r="Z171" s="13"/>
    </row>
    <row r="172" spans="1:26" ht="15.75">
      <c r="A172" s="11"/>
      <c r="B172" s="15"/>
      <c r="C172" s="11"/>
      <c r="D172" s="11"/>
      <c r="E172" s="15"/>
      <c r="F172" s="8"/>
      <c r="G172" s="8"/>
      <c r="H172" s="8"/>
      <c r="I172" s="8"/>
      <c r="J172" s="8"/>
      <c r="K172" s="8"/>
      <c r="L172" s="8"/>
      <c r="M172" s="15"/>
      <c r="N172" s="15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3"/>
      <c r="Z172" s="13"/>
    </row>
    <row r="173" spans="1:26" ht="15.75">
      <c r="A173" s="11"/>
      <c r="B173" s="15"/>
      <c r="C173" s="11"/>
      <c r="D173" s="11"/>
      <c r="E173" s="15"/>
      <c r="F173" s="8"/>
      <c r="G173" s="8"/>
      <c r="H173" s="8"/>
      <c r="I173" s="8"/>
      <c r="J173" s="8"/>
      <c r="K173" s="8"/>
      <c r="L173" s="8"/>
      <c r="M173" s="15"/>
      <c r="N173" s="15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3"/>
      <c r="Z173" s="13"/>
    </row>
    <row r="174" spans="1:26" ht="15.75">
      <c r="A174" s="11"/>
      <c r="B174" s="15"/>
      <c r="C174" s="11"/>
      <c r="D174" s="11"/>
      <c r="E174" s="15"/>
      <c r="F174" s="8"/>
      <c r="G174" s="8"/>
      <c r="H174" s="8"/>
      <c r="I174" s="8"/>
      <c r="J174" s="8"/>
      <c r="K174" s="8"/>
      <c r="L174" s="8"/>
      <c r="M174" s="15"/>
      <c r="N174" s="15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3"/>
      <c r="Z174" s="13"/>
    </row>
    <row r="175" spans="1:26" ht="15.75">
      <c r="A175" s="11"/>
      <c r="B175" s="15"/>
      <c r="C175" s="11"/>
      <c r="D175" s="11"/>
      <c r="E175" s="15"/>
      <c r="F175" s="8"/>
      <c r="G175" s="8"/>
      <c r="H175" s="8"/>
      <c r="I175" s="8"/>
      <c r="J175" s="8"/>
      <c r="K175" s="8"/>
      <c r="L175" s="8"/>
      <c r="M175" s="15"/>
      <c r="N175" s="15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3"/>
      <c r="Z175" s="13"/>
    </row>
    <row r="176" spans="1:26" ht="15.75">
      <c r="A176" s="11"/>
      <c r="B176" s="15"/>
      <c r="C176" s="11"/>
      <c r="D176" s="11"/>
      <c r="E176" s="15"/>
      <c r="F176" s="8"/>
      <c r="G176" s="8"/>
      <c r="H176" s="8"/>
      <c r="I176" s="8"/>
      <c r="J176" s="8"/>
      <c r="K176" s="8"/>
      <c r="L176" s="8"/>
      <c r="M176" s="15"/>
      <c r="N176" s="15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3"/>
      <c r="Z176" s="13"/>
    </row>
    <row r="177" spans="1:26" ht="15.75">
      <c r="A177" s="11"/>
      <c r="B177" s="15"/>
      <c r="C177" s="11"/>
      <c r="D177" s="11"/>
      <c r="E177" s="15"/>
      <c r="F177" s="8"/>
      <c r="G177" s="8"/>
      <c r="H177" s="8"/>
      <c r="I177" s="8"/>
      <c r="J177" s="8"/>
      <c r="K177" s="8"/>
      <c r="L177" s="8"/>
      <c r="M177" s="15"/>
      <c r="N177" s="15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3"/>
      <c r="Z177" s="13"/>
    </row>
    <row r="178" spans="1:26" ht="15.75">
      <c r="A178" s="11"/>
      <c r="B178" s="15"/>
      <c r="C178" s="11"/>
      <c r="D178" s="11"/>
      <c r="E178" s="15"/>
      <c r="F178" s="8"/>
      <c r="G178" s="8"/>
      <c r="H178" s="8"/>
      <c r="I178" s="8"/>
      <c r="J178" s="8"/>
      <c r="K178" s="8"/>
      <c r="L178" s="8"/>
      <c r="M178" s="15"/>
      <c r="N178" s="15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3"/>
      <c r="Z178" s="13"/>
    </row>
    <row r="179" spans="1:26" ht="15.75">
      <c r="A179" s="11"/>
      <c r="B179" s="15"/>
      <c r="C179" s="11"/>
      <c r="D179" s="11"/>
      <c r="E179" s="15"/>
      <c r="F179" s="8"/>
      <c r="G179" s="8"/>
      <c r="H179" s="8"/>
      <c r="I179" s="8"/>
      <c r="J179" s="8"/>
      <c r="K179" s="8"/>
      <c r="L179" s="8"/>
      <c r="M179" s="15"/>
      <c r="N179" s="15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3"/>
      <c r="Z179" s="13"/>
    </row>
    <row r="180" spans="1:26" ht="15.75">
      <c r="A180" s="11"/>
      <c r="B180" s="15"/>
      <c r="C180" s="11"/>
      <c r="D180" s="11"/>
      <c r="E180" s="15"/>
      <c r="F180" s="8"/>
      <c r="G180" s="8"/>
      <c r="H180" s="8"/>
      <c r="I180" s="8"/>
      <c r="J180" s="8"/>
      <c r="K180" s="8"/>
      <c r="L180" s="8"/>
      <c r="M180" s="15"/>
      <c r="N180" s="15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3"/>
      <c r="Z180" s="13"/>
    </row>
    <row r="181" spans="1:26" ht="15.75">
      <c r="A181" s="11"/>
      <c r="B181" s="15"/>
      <c r="C181" s="11"/>
      <c r="D181" s="11"/>
      <c r="E181" s="15"/>
      <c r="F181" s="8"/>
      <c r="G181" s="8"/>
      <c r="H181" s="8"/>
      <c r="I181" s="8"/>
      <c r="J181" s="8"/>
      <c r="K181" s="8"/>
      <c r="L181" s="8"/>
      <c r="M181" s="15"/>
      <c r="N181" s="15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3"/>
      <c r="Z181" s="13"/>
    </row>
    <row r="182" spans="1:26" ht="15.75">
      <c r="A182" s="11"/>
      <c r="B182" s="15"/>
      <c r="C182" s="11"/>
      <c r="D182" s="11"/>
      <c r="E182" s="15"/>
      <c r="F182" s="8"/>
      <c r="G182" s="8"/>
      <c r="H182" s="8"/>
      <c r="I182" s="8"/>
      <c r="J182" s="8"/>
      <c r="K182" s="8"/>
      <c r="L182" s="8"/>
      <c r="M182" s="15"/>
      <c r="N182" s="15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3"/>
      <c r="Z182" s="13"/>
    </row>
    <row r="183" spans="1:26" ht="15.75">
      <c r="A183" s="11"/>
      <c r="B183" s="15"/>
      <c r="C183" s="11"/>
      <c r="D183" s="11"/>
      <c r="E183" s="15"/>
      <c r="F183" s="8"/>
      <c r="G183" s="8"/>
      <c r="H183" s="8"/>
      <c r="I183" s="8"/>
      <c r="J183" s="8"/>
      <c r="K183" s="8"/>
      <c r="L183" s="8"/>
      <c r="M183" s="15"/>
      <c r="N183" s="15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3"/>
      <c r="Z183" s="13"/>
    </row>
    <row r="184" spans="1:26" ht="15.75">
      <c r="A184" s="11"/>
      <c r="B184" s="15"/>
      <c r="C184" s="11"/>
      <c r="D184" s="11"/>
      <c r="E184" s="15"/>
      <c r="F184" s="8"/>
      <c r="G184" s="8"/>
      <c r="H184" s="8"/>
      <c r="I184" s="8"/>
      <c r="J184" s="8"/>
      <c r="K184" s="8"/>
      <c r="L184" s="8"/>
      <c r="M184" s="15"/>
      <c r="N184" s="15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3"/>
      <c r="Z184" s="13"/>
    </row>
    <row r="185" spans="1:26" ht="15.75">
      <c r="A185" s="11"/>
      <c r="B185" s="15"/>
      <c r="C185" s="11"/>
      <c r="D185" s="11"/>
      <c r="E185" s="15"/>
      <c r="F185" s="8"/>
      <c r="G185" s="8"/>
      <c r="H185" s="8"/>
      <c r="I185" s="8"/>
      <c r="J185" s="8"/>
      <c r="K185" s="8"/>
      <c r="L185" s="8"/>
      <c r="M185" s="15"/>
      <c r="N185" s="15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3"/>
      <c r="Z185" s="13"/>
    </row>
    <row r="186" spans="1:26" ht="15.75">
      <c r="A186" s="11"/>
      <c r="B186" s="15"/>
      <c r="C186" s="11"/>
      <c r="D186" s="11"/>
      <c r="E186" s="15"/>
      <c r="F186" s="8"/>
      <c r="G186" s="8"/>
      <c r="H186" s="8"/>
      <c r="I186" s="8"/>
      <c r="J186" s="8"/>
      <c r="K186" s="8"/>
      <c r="L186" s="8"/>
      <c r="M186" s="15"/>
      <c r="N186" s="15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3"/>
      <c r="Z186" s="13"/>
    </row>
    <row r="187" spans="1:26" ht="15.75">
      <c r="A187" s="11"/>
      <c r="B187" s="15"/>
      <c r="C187" s="11"/>
      <c r="D187" s="11"/>
      <c r="E187" s="15"/>
      <c r="F187" s="8"/>
      <c r="G187" s="8"/>
      <c r="H187" s="8"/>
      <c r="I187" s="8"/>
      <c r="J187" s="8"/>
      <c r="K187" s="8"/>
      <c r="L187" s="8"/>
      <c r="M187" s="15"/>
      <c r="N187" s="15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3"/>
      <c r="Z187" s="13"/>
    </row>
    <row r="188" spans="1:26" ht="15.75">
      <c r="A188" s="11"/>
      <c r="B188" s="15"/>
      <c r="C188" s="11"/>
      <c r="D188" s="11"/>
      <c r="E188" s="15"/>
      <c r="F188" s="8"/>
      <c r="G188" s="8"/>
      <c r="H188" s="8"/>
      <c r="I188" s="8"/>
      <c r="J188" s="8"/>
      <c r="K188" s="8"/>
      <c r="L188" s="8"/>
      <c r="M188" s="15"/>
      <c r="N188" s="15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3"/>
      <c r="Z188" s="13"/>
    </row>
    <row r="189" spans="1:26" ht="15.75">
      <c r="A189" s="11"/>
      <c r="B189" s="15"/>
      <c r="C189" s="11"/>
      <c r="D189" s="11"/>
      <c r="E189" s="15"/>
      <c r="F189" s="8"/>
      <c r="G189" s="8"/>
      <c r="H189" s="8"/>
      <c r="I189" s="8"/>
      <c r="J189" s="8"/>
      <c r="K189" s="8"/>
      <c r="L189" s="8"/>
      <c r="M189" s="15"/>
      <c r="N189" s="15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3"/>
      <c r="Z189" s="13"/>
    </row>
    <row r="190" spans="1:26" ht="15.75">
      <c r="A190" s="11"/>
      <c r="B190" s="15"/>
      <c r="C190" s="11"/>
      <c r="D190" s="11"/>
      <c r="E190" s="15"/>
      <c r="F190" s="8"/>
      <c r="G190" s="8"/>
      <c r="H190" s="8"/>
      <c r="I190" s="8"/>
      <c r="J190" s="8"/>
      <c r="K190" s="8"/>
      <c r="L190" s="8"/>
      <c r="M190" s="15"/>
      <c r="N190" s="15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3"/>
      <c r="Z190" s="13"/>
    </row>
    <row r="191" spans="1:26" ht="15.75">
      <c r="A191" s="11"/>
      <c r="B191" s="15"/>
      <c r="C191" s="11"/>
      <c r="D191" s="11"/>
      <c r="E191" s="15"/>
      <c r="F191" s="8"/>
      <c r="G191" s="8"/>
      <c r="H191" s="8"/>
      <c r="I191" s="8"/>
      <c r="J191" s="8"/>
      <c r="K191" s="8"/>
      <c r="L191" s="8"/>
      <c r="M191" s="15"/>
      <c r="N191" s="15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3"/>
      <c r="Z191" s="13"/>
    </row>
    <row r="192" spans="1:26" ht="15.75">
      <c r="A192" s="11"/>
      <c r="B192" s="15"/>
      <c r="C192" s="11"/>
      <c r="D192" s="11"/>
      <c r="E192" s="15"/>
      <c r="F192" s="8"/>
      <c r="G192" s="8"/>
      <c r="H192" s="8"/>
      <c r="I192" s="8"/>
      <c r="J192" s="8"/>
      <c r="K192" s="8"/>
      <c r="L192" s="8"/>
      <c r="M192" s="15"/>
      <c r="N192" s="15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3"/>
      <c r="Z192" s="13"/>
    </row>
    <row r="193" spans="1:26" ht="15.75">
      <c r="A193" s="11"/>
      <c r="B193" s="15"/>
      <c r="C193" s="11"/>
      <c r="D193" s="11"/>
      <c r="E193" s="15"/>
      <c r="F193" s="8"/>
      <c r="G193" s="8"/>
      <c r="H193" s="8"/>
      <c r="I193" s="8"/>
      <c r="J193" s="8"/>
      <c r="K193" s="8"/>
      <c r="L193" s="8"/>
      <c r="M193" s="15"/>
      <c r="N193" s="15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3"/>
      <c r="Z193" s="13"/>
    </row>
    <row r="194" spans="1:26" ht="15.75">
      <c r="A194" s="11"/>
      <c r="B194" s="15"/>
      <c r="C194" s="11"/>
      <c r="D194" s="11"/>
      <c r="E194" s="15"/>
      <c r="F194" s="8"/>
      <c r="G194" s="8"/>
      <c r="H194" s="8"/>
      <c r="I194" s="8"/>
      <c r="J194" s="8"/>
      <c r="K194" s="8"/>
      <c r="L194" s="8"/>
      <c r="M194" s="15"/>
      <c r="N194" s="15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3"/>
      <c r="Z194" s="13"/>
    </row>
    <row r="195" spans="1:26" ht="15.75">
      <c r="A195" s="11"/>
      <c r="B195" s="15"/>
      <c r="C195" s="11"/>
      <c r="D195" s="11"/>
      <c r="E195" s="15"/>
      <c r="F195" s="8"/>
      <c r="G195" s="8"/>
      <c r="H195" s="8"/>
      <c r="I195" s="8"/>
      <c r="J195" s="8"/>
      <c r="K195" s="8"/>
      <c r="L195" s="8"/>
      <c r="M195" s="15"/>
      <c r="N195" s="15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3"/>
      <c r="Z195" s="13"/>
    </row>
    <row r="196" spans="1:26" ht="15.75">
      <c r="A196" s="11"/>
      <c r="B196" s="15"/>
      <c r="C196" s="11"/>
      <c r="D196" s="11"/>
      <c r="E196" s="15"/>
      <c r="F196" s="8"/>
      <c r="G196" s="8"/>
      <c r="H196" s="8"/>
      <c r="I196" s="8"/>
      <c r="J196" s="8"/>
      <c r="K196" s="8"/>
      <c r="L196" s="8"/>
      <c r="M196" s="15"/>
      <c r="N196" s="15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3"/>
      <c r="Z196" s="13"/>
    </row>
    <row r="197" spans="1:26" ht="15.75">
      <c r="A197" s="11"/>
      <c r="B197" s="15"/>
      <c r="C197" s="11"/>
      <c r="D197" s="11"/>
      <c r="E197" s="15"/>
      <c r="F197" s="8"/>
      <c r="G197" s="8"/>
      <c r="H197" s="8"/>
      <c r="I197" s="8"/>
      <c r="J197" s="8"/>
      <c r="K197" s="8"/>
      <c r="L197" s="8"/>
      <c r="M197" s="15"/>
      <c r="N197" s="15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3"/>
      <c r="Z197" s="13"/>
    </row>
    <row r="198" spans="1:26" ht="15.75">
      <c r="A198" s="11"/>
      <c r="B198" s="15"/>
      <c r="C198" s="11"/>
      <c r="D198" s="11"/>
      <c r="E198" s="15"/>
      <c r="F198" s="8"/>
      <c r="G198" s="8"/>
      <c r="H198" s="8"/>
      <c r="I198" s="8"/>
      <c r="J198" s="8"/>
      <c r="K198" s="8"/>
      <c r="L198" s="8"/>
      <c r="M198" s="15"/>
      <c r="N198" s="15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3"/>
      <c r="Z198" s="13"/>
    </row>
    <row r="199" spans="1:26" ht="15.75">
      <c r="A199" s="11"/>
      <c r="B199" s="15"/>
      <c r="C199" s="11"/>
      <c r="D199" s="11"/>
      <c r="E199" s="15"/>
      <c r="F199" s="8"/>
      <c r="G199" s="8"/>
      <c r="H199" s="8"/>
      <c r="I199" s="8"/>
      <c r="J199" s="8"/>
      <c r="K199" s="8"/>
      <c r="L199" s="8"/>
      <c r="M199" s="15"/>
      <c r="N199" s="15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3"/>
      <c r="Z199" s="13"/>
    </row>
    <row r="200" spans="1:26" ht="15.75">
      <c r="A200" s="11"/>
      <c r="B200" s="15"/>
      <c r="C200" s="11"/>
      <c r="D200" s="11"/>
      <c r="E200" s="15"/>
      <c r="F200" s="8"/>
      <c r="G200" s="8"/>
      <c r="H200" s="8"/>
      <c r="I200" s="8"/>
      <c r="J200" s="8"/>
      <c r="K200" s="8"/>
      <c r="L200" s="8"/>
      <c r="M200" s="15"/>
      <c r="N200" s="15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3"/>
      <c r="Z200" s="13"/>
    </row>
    <row r="201" spans="1:26" ht="15.75">
      <c r="A201" s="11"/>
      <c r="B201" s="15"/>
      <c r="C201" s="11"/>
      <c r="D201" s="11"/>
      <c r="E201" s="15"/>
      <c r="F201" s="8"/>
      <c r="G201" s="8"/>
      <c r="H201" s="8"/>
      <c r="I201" s="8"/>
      <c r="J201" s="8"/>
      <c r="K201" s="8"/>
      <c r="L201" s="8"/>
      <c r="M201" s="15"/>
      <c r="N201" s="15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3"/>
      <c r="Z201" s="13"/>
    </row>
    <row r="202" spans="1:26" ht="15.75">
      <c r="A202" s="11"/>
      <c r="B202" s="15"/>
      <c r="C202" s="11"/>
      <c r="D202" s="11"/>
      <c r="E202" s="15"/>
      <c r="F202" s="8"/>
      <c r="G202" s="8"/>
      <c r="H202" s="8"/>
      <c r="I202" s="8"/>
      <c r="J202" s="8"/>
      <c r="K202" s="8"/>
      <c r="L202" s="8"/>
      <c r="M202" s="15"/>
      <c r="N202" s="15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3"/>
      <c r="Z202" s="13"/>
    </row>
    <row r="203" spans="1:26" ht="15.75">
      <c r="A203" s="11"/>
      <c r="B203" s="15"/>
      <c r="C203" s="11"/>
      <c r="D203" s="11"/>
      <c r="E203" s="15"/>
      <c r="F203" s="8"/>
      <c r="G203" s="8"/>
      <c r="H203" s="8"/>
      <c r="I203" s="8"/>
      <c r="J203" s="8"/>
      <c r="K203" s="8"/>
      <c r="L203" s="8"/>
      <c r="M203" s="15"/>
      <c r="N203" s="15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3"/>
      <c r="Z203" s="13"/>
    </row>
    <row r="204" spans="1:26" ht="15.75">
      <c r="A204" s="11"/>
      <c r="B204" s="15"/>
      <c r="C204" s="11"/>
      <c r="D204" s="11"/>
      <c r="E204" s="15"/>
      <c r="F204" s="8"/>
      <c r="G204" s="8"/>
      <c r="H204" s="8"/>
      <c r="I204" s="8"/>
      <c r="J204" s="8"/>
      <c r="K204" s="8"/>
      <c r="L204" s="8"/>
      <c r="M204" s="15"/>
      <c r="N204" s="15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3"/>
      <c r="Z204" s="13"/>
    </row>
    <row r="205" spans="1:26" ht="15.75">
      <c r="A205" s="11"/>
      <c r="B205" s="15"/>
      <c r="C205" s="11"/>
      <c r="D205" s="11"/>
      <c r="E205" s="15"/>
      <c r="F205" s="8"/>
      <c r="G205" s="8"/>
      <c r="H205" s="8"/>
      <c r="I205" s="8"/>
      <c r="J205" s="8"/>
      <c r="K205" s="8"/>
      <c r="L205" s="8"/>
      <c r="M205" s="15"/>
      <c r="N205" s="15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3"/>
      <c r="Z205" s="13"/>
    </row>
    <row r="206" spans="1:26" ht="15.75">
      <c r="A206" s="11"/>
      <c r="B206" s="15"/>
      <c r="C206" s="11"/>
      <c r="D206" s="11"/>
      <c r="E206" s="15"/>
      <c r="F206" s="8"/>
      <c r="G206" s="8"/>
      <c r="H206" s="8"/>
      <c r="I206" s="8"/>
      <c r="J206" s="8"/>
      <c r="K206" s="8"/>
      <c r="L206" s="8"/>
      <c r="M206" s="15"/>
      <c r="N206" s="15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3"/>
      <c r="Z206" s="13"/>
    </row>
    <row r="207" spans="1:26" ht="15.75">
      <c r="A207" s="11"/>
      <c r="B207" s="15"/>
      <c r="C207" s="11"/>
      <c r="D207" s="11"/>
      <c r="E207" s="15"/>
      <c r="F207" s="8"/>
      <c r="G207" s="8"/>
      <c r="H207" s="8"/>
      <c r="I207" s="8"/>
      <c r="J207" s="8"/>
      <c r="K207" s="8"/>
      <c r="L207" s="8"/>
      <c r="M207" s="15"/>
      <c r="N207" s="15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3"/>
      <c r="Z207" s="13"/>
    </row>
    <row r="208" spans="1:26" ht="15.75">
      <c r="A208" s="11"/>
      <c r="B208" s="15"/>
      <c r="C208" s="11"/>
      <c r="D208" s="11"/>
      <c r="E208" s="15"/>
      <c r="F208" s="8"/>
      <c r="G208" s="8"/>
      <c r="H208" s="8"/>
      <c r="I208" s="8"/>
      <c r="J208" s="8"/>
      <c r="K208" s="8"/>
      <c r="L208" s="8"/>
      <c r="M208" s="15"/>
      <c r="N208" s="15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3"/>
      <c r="Z208" s="13"/>
    </row>
    <row r="209" spans="1:26" ht="15.75">
      <c r="A209" s="11"/>
      <c r="B209" s="15"/>
      <c r="C209" s="11"/>
      <c r="D209" s="11"/>
      <c r="E209" s="15"/>
      <c r="F209" s="8"/>
      <c r="G209" s="8"/>
      <c r="H209" s="8"/>
      <c r="I209" s="8"/>
      <c r="J209" s="8"/>
      <c r="K209" s="8"/>
      <c r="L209" s="8"/>
      <c r="M209" s="15"/>
      <c r="N209" s="15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3"/>
      <c r="Z209" s="13"/>
    </row>
    <row r="210" spans="1:26" ht="15.75">
      <c r="A210" s="11"/>
      <c r="B210" s="15"/>
      <c r="C210" s="11"/>
      <c r="D210" s="11"/>
      <c r="E210" s="15"/>
      <c r="F210" s="8"/>
      <c r="G210" s="8"/>
      <c r="H210" s="8"/>
      <c r="I210" s="8"/>
      <c r="J210" s="8"/>
      <c r="K210" s="8"/>
      <c r="L210" s="8"/>
      <c r="M210" s="15"/>
      <c r="N210" s="15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3"/>
      <c r="Z210" s="13"/>
    </row>
    <row r="211" spans="1:26" ht="15.75">
      <c r="A211" s="11"/>
      <c r="B211" s="15"/>
      <c r="C211" s="11"/>
      <c r="D211" s="11"/>
      <c r="E211" s="15"/>
      <c r="F211" s="8"/>
      <c r="G211" s="8"/>
      <c r="H211" s="8"/>
      <c r="I211" s="8"/>
      <c r="J211" s="8"/>
      <c r="K211" s="8"/>
      <c r="L211" s="8"/>
      <c r="M211" s="15"/>
      <c r="N211" s="15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3"/>
      <c r="Z211" s="13"/>
    </row>
    <row r="212" spans="1:26" ht="15.75">
      <c r="A212" s="11"/>
      <c r="B212" s="15"/>
      <c r="C212" s="11"/>
      <c r="D212" s="11"/>
      <c r="E212" s="15"/>
      <c r="F212" s="8"/>
      <c r="G212" s="8"/>
      <c r="H212" s="8"/>
      <c r="I212" s="8"/>
      <c r="J212" s="8"/>
      <c r="K212" s="8"/>
      <c r="L212" s="8"/>
      <c r="M212" s="15"/>
      <c r="N212" s="15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3"/>
      <c r="Z212" s="13"/>
    </row>
    <row r="213" spans="1:26" ht="15.75">
      <c r="A213" s="11"/>
      <c r="B213" s="15"/>
      <c r="C213" s="11"/>
      <c r="D213" s="11"/>
      <c r="E213" s="15"/>
      <c r="F213" s="8"/>
      <c r="G213" s="8"/>
      <c r="H213" s="8"/>
      <c r="I213" s="8"/>
      <c r="J213" s="8"/>
      <c r="K213" s="8"/>
      <c r="L213" s="8"/>
      <c r="M213" s="15"/>
      <c r="N213" s="15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3"/>
      <c r="Z213" s="13"/>
    </row>
    <row r="214" spans="1:26" ht="15.75">
      <c r="A214" s="11"/>
      <c r="B214" s="15"/>
      <c r="C214" s="11"/>
      <c r="D214" s="11"/>
      <c r="E214" s="15"/>
      <c r="F214" s="8"/>
      <c r="G214" s="8"/>
      <c r="H214" s="8"/>
      <c r="I214" s="8"/>
      <c r="J214" s="8"/>
      <c r="K214" s="8"/>
      <c r="L214" s="8"/>
      <c r="M214" s="15"/>
      <c r="N214" s="15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3"/>
      <c r="Z214" s="13"/>
    </row>
    <row r="215" spans="1:26" ht="15.75">
      <c r="A215" s="11"/>
      <c r="B215" s="15"/>
      <c r="C215" s="11"/>
      <c r="D215" s="11"/>
      <c r="E215" s="15"/>
      <c r="F215" s="8"/>
      <c r="G215" s="8"/>
      <c r="H215" s="8"/>
      <c r="I215" s="8"/>
      <c r="J215" s="8"/>
      <c r="K215" s="8"/>
      <c r="L215" s="8"/>
      <c r="M215" s="15"/>
      <c r="N215" s="15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3"/>
      <c r="Z215" s="13"/>
    </row>
    <row r="216" spans="1:26" ht="15.75">
      <c r="A216" s="11"/>
      <c r="B216" s="15"/>
      <c r="C216" s="11"/>
      <c r="D216" s="11"/>
      <c r="E216" s="15"/>
      <c r="F216" s="8"/>
      <c r="G216" s="8"/>
      <c r="H216" s="8"/>
      <c r="I216" s="8"/>
      <c r="J216" s="8"/>
      <c r="K216" s="8"/>
      <c r="L216" s="8"/>
      <c r="M216" s="15"/>
      <c r="N216" s="15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3"/>
      <c r="Z216" s="13"/>
    </row>
    <row r="217" spans="1:26" ht="15.75">
      <c r="A217" s="11"/>
      <c r="B217" s="15"/>
      <c r="C217" s="11"/>
      <c r="D217" s="11"/>
      <c r="E217" s="15"/>
      <c r="F217" s="8"/>
      <c r="G217" s="8"/>
      <c r="H217" s="8"/>
      <c r="I217" s="8"/>
      <c r="J217" s="8"/>
      <c r="K217" s="8"/>
      <c r="L217" s="8"/>
      <c r="M217" s="15"/>
      <c r="N217" s="15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3"/>
      <c r="Z217" s="13"/>
    </row>
    <row r="218" spans="1:26" ht="15.75">
      <c r="A218" s="11"/>
      <c r="B218" s="15"/>
      <c r="C218" s="11"/>
      <c r="D218" s="11"/>
      <c r="E218" s="15"/>
      <c r="F218" s="8"/>
      <c r="G218" s="8"/>
      <c r="H218" s="8"/>
      <c r="I218" s="8"/>
      <c r="J218" s="8"/>
      <c r="K218" s="8"/>
      <c r="L218" s="8"/>
      <c r="M218" s="15"/>
      <c r="N218" s="15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3"/>
      <c r="Z218" s="13"/>
    </row>
    <row r="219" spans="1:26" ht="15.75">
      <c r="A219" s="11"/>
      <c r="B219" s="15"/>
      <c r="C219" s="11"/>
      <c r="D219" s="11"/>
      <c r="E219" s="15"/>
      <c r="F219" s="8"/>
      <c r="G219" s="8"/>
      <c r="H219" s="8"/>
      <c r="I219" s="8"/>
      <c r="J219" s="8"/>
      <c r="K219" s="8"/>
      <c r="L219" s="8"/>
      <c r="M219" s="15"/>
      <c r="N219" s="15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3"/>
      <c r="Z219" s="13"/>
    </row>
    <row r="220" spans="1:26" ht="15.75">
      <c r="A220" s="11"/>
      <c r="B220" s="15"/>
      <c r="C220" s="11"/>
      <c r="D220" s="11"/>
      <c r="E220" s="15"/>
      <c r="F220" s="8"/>
      <c r="G220" s="8"/>
      <c r="H220" s="8"/>
      <c r="I220" s="8"/>
      <c r="J220" s="8"/>
      <c r="K220" s="8"/>
      <c r="L220" s="8"/>
      <c r="M220" s="15"/>
      <c r="N220" s="15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3"/>
      <c r="Z220" s="13"/>
    </row>
    <row r="221" spans="1:26" ht="15.75">
      <c r="A221" s="11"/>
      <c r="B221" s="15"/>
      <c r="C221" s="11"/>
      <c r="D221" s="11"/>
      <c r="E221" s="15"/>
      <c r="F221" s="8"/>
      <c r="G221" s="8"/>
      <c r="H221" s="8"/>
      <c r="I221" s="8"/>
      <c r="J221" s="8"/>
      <c r="K221" s="8"/>
      <c r="L221" s="8"/>
      <c r="M221" s="15"/>
      <c r="N221" s="15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3"/>
      <c r="Z221" s="13"/>
    </row>
    <row r="222" spans="1:26" ht="15.75">
      <c r="A222" s="11"/>
      <c r="B222" s="15"/>
      <c r="C222" s="11"/>
      <c r="D222" s="11"/>
      <c r="E222" s="15"/>
      <c r="F222" s="8"/>
      <c r="G222" s="8"/>
      <c r="H222" s="8"/>
      <c r="I222" s="8"/>
      <c r="J222" s="8"/>
      <c r="K222" s="8"/>
      <c r="L222" s="8"/>
      <c r="M222" s="15"/>
      <c r="N222" s="15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3"/>
      <c r="Z222" s="13"/>
    </row>
    <row r="223" spans="1:26" ht="15.75">
      <c r="A223" s="11"/>
      <c r="B223" s="15"/>
      <c r="C223" s="11"/>
      <c r="D223" s="11"/>
      <c r="E223" s="15"/>
      <c r="F223" s="8"/>
      <c r="G223" s="8"/>
      <c r="H223" s="8"/>
      <c r="I223" s="8"/>
      <c r="J223" s="8"/>
      <c r="K223" s="8"/>
      <c r="L223" s="8"/>
      <c r="M223" s="15"/>
      <c r="N223" s="15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3"/>
      <c r="Z223" s="13"/>
    </row>
    <row r="224" spans="1:26" ht="15.75">
      <c r="A224" s="11"/>
      <c r="B224" s="15"/>
      <c r="C224" s="11"/>
      <c r="D224" s="11"/>
      <c r="E224" s="15"/>
      <c r="F224" s="8"/>
      <c r="G224" s="8"/>
      <c r="H224" s="8"/>
      <c r="I224" s="8"/>
      <c r="J224" s="8"/>
      <c r="K224" s="8"/>
      <c r="L224" s="8"/>
      <c r="M224" s="15"/>
      <c r="N224" s="15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3"/>
      <c r="Z224" s="13"/>
    </row>
    <row r="225" spans="1:26" ht="15.75">
      <c r="A225" s="11"/>
      <c r="B225" s="15"/>
      <c r="C225" s="11"/>
      <c r="D225" s="11"/>
      <c r="E225" s="15"/>
      <c r="F225" s="8"/>
      <c r="G225" s="8"/>
      <c r="H225" s="8"/>
      <c r="I225" s="8"/>
      <c r="J225" s="8"/>
      <c r="K225" s="8"/>
      <c r="L225" s="8"/>
      <c r="M225" s="15"/>
      <c r="N225" s="15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3"/>
      <c r="Z225" s="13"/>
    </row>
    <row r="226" spans="1:26" ht="15.75">
      <c r="A226" s="11"/>
      <c r="B226" s="15"/>
      <c r="C226" s="11"/>
      <c r="D226" s="11"/>
      <c r="E226" s="15"/>
      <c r="F226" s="8"/>
      <c r="G226" s="8"/>
      <c r="H226" s="8"/>
      <c r="I226" s="8"/>
      <c r="J226" s="8"/>
      <c r="K226" s="8"/>
      <c r="L226" s="8"/>
      <c r="M226" s="15"/>
      <c r="N226" s="15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3"/>
      <c r="Z226" s="13"/>
    </row>
    <row r="227" spans="1:26" ht="15.75">
      <c r="A227" s="11"/>
      <c r="B227" s="15"/>
      <c r="C227" s="11"/>
      <c r="D227" s="11"/>
      <c r="E227" s="15"/>
      <c r="F227" s="8"/>
      <c r="G227" s="8"/>
      <c r="H227" s="8"/>
      <c r="I227" s="8"/>
      <c r="J227" s="8"/>
      <c r="K227" s="8"/>
      <c r="L227" s="8"/>
      <c r="M227" s="15"/>
      <c r="N227" s="15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3"/>
      <c r="Z227" s="13"/>
    </row>
    <row r="228" spans="1:26" ht="15.75">
      <c r="A228" s="11"/>
      <c r="B228" s="15"/>
      <c r="C228" s="11"/>
      <c r="D228" s="11"/>
      <c r="E228" s="15"/>
      <c r="F228" s="8"/>
      <c r="G228" s="8"/>
      <c r="H228" s="8"/>
      <c r="I228" s="8"/>
      <c r="J228" s="8"/>
      <c r="K228" s="8"/>
      <c r="L228" s="8"/>
      <c r="M228" s="15"/>
      <c r="N228" s="15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3"/>
      <c r="Z228" s="13"/>
    </row>
    <row r="229" spans="1:26" ht="15.75">
      <c r="A229" s="11"/>
      <c r="B229" s="15"/>
      <c r="C229" s="11"/>
      <c r="D229" s="11"/>
      <c r="E229" s="15"/>
      <c r="F229" s="8"/>
      <c r="G229" s="8"/>
      <c r="H229" s="8"/>
      <c r="I229" s="8"/>
      <c r="J229" s="8"/>
      <c r="K229" s="8"/>
      <c r="L229" s="8"/>
      <c r="M229" s="15"/>
      <c r="N229" s="15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3"/>
      <c r="Z229" s="13"/>
    </row>
    <row r="230" spans="1:26" ht="15.75">
      <c r="A230" s="11"/>
      <c r="B230" s="15"/>
      <c r="C230" s="11"/>
      <c r="D230" s="11"/>
      <c r="E230" s="15"/>
      <c r="F230" s="8"/>
      <c r="G230" s="8"/>
      <c r="H230" s="8"/>
      <c r="I230" s="8"/>
      <c r="J230" s="8"/>
      <c r="K230" s="8"/>
      <c r="L230" s="8"/>
      <c r="M230" s="15"/>
      <c r="N230" s="15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3"/>
      <c r="Z230" s="13"/>
    </row>
    <row r="231" spans="1:26" ht="15.75">
      <c r="A231" s="11"/>
      <c r="B231" s="15"/>
      <c r="C231" s="11"/>
      <c r="D231" s="11"/>
      <c r="E231" s="15"/>
      <c r="F231" s="8"/>
      <c r="G231" s="8"/>
      <c r="H231" s="8"/>
      <c r="I231" s="8"/>
      <c r="J231" s="8"/>
      <c r="K231" s="8"/>
      <c r="L231" s="8"/>
      <c r="M231" s="15"/>
      <c r="N231" s="15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3"/>
      <c r="Z231" s="13"/>
    </row>
    <row r="232" spans="1:26" ht="15.75">
      <c r="A232" s="11"/>
      <c r="B232" s="15"/>
      <c r="C232" s="11"/>
      <c r="D232" s="11"/>
      <c r="E232" s="15"/>
      <c r="F232" s="8"/>
      <c r="G232" s="8"/>
      <c r="H232" s="8"/>
      <c r="I232" s="8"/>
      <c r="J232" s="8"/>
      <c r="K232" s="8"/>
      <c r="L232" s="8"/>
      <c r="M232" s="15"/>
      <c r="N232" s="15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3"/>
      <c r="Z232" s="13"/>
    </row>
    <row r="233" spans="1:26" ht="15.75">
      <c r="A233" s="11"/>
      <c r="B233" s="15"/>
      <c r="C233" s="11"/>
      <c r="D233" s="11"/>
      <c r="E233" s="15"/>
      <c r="F233" s="8"/>
      <c r="G233" s="8"/>
      <c r="H233" s="8"/>
      <c r="I233" s="8"/>
      <c r="J233" s="8"/>
      <c r="K233" s="8"/>
      <c r="L233" s="8"/>
      <c r="M233" s="15"/>
      <c r="N233" s="15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3"/>
      <c r="Z233" s="13"/>
    </row>
    <row r="234" spans="1:26" ht="15.75">
      <c r="A234" s="11"/>
      <c r="B234" s="15"/>
      <c r="C234" s="11"/>
      <c r="D234" s="11"/>
      <c r="E234" s="15"/>
      <c r="F234" s="8"/>
      <c r="G234" s="8"/>
      <c r="H234" s="8"/>
      <c r="I234" s="8"/>
      <c r="J234" s="8"/>
      <c r="K234" s="8"/>
      <c r="L234" s="8"/>
      <c r="M234" s="15"/>
      <c r="N234" s="15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3"/>
      <c r="Z234" s="13"/>
    </row>
    <row r="235" spans="1:26" ht="15.75">
      <c r="A235" s="11"/>
      <c r="B235" s="15"/>
      <c r="C235" s="11"/>
      <c r="D235" s="11"/>
      <c r="E235" s="15"/>
      <c r="F235" s="8"/>
      <c r="G235" s="8"/>
      <c r="H235" s="8"/>
      <c r="I235" s="8"/>
      <c r="J235" s="8"/>
      <c r="K235" s="8"/>
      <c r="L235" s="8"/>
      <c r="M235" s="15"/>
      <c r="N235" s="15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3"/>
      <c r="Z235" s="13"/>
    </row>
    <row r="236" spans="1:26" ht="15.75">
      <c r="A236" s="11"/>
      <c r="B236" s="15"/>
      <c r="C236" s="11"/>
      <c r="D236" s="11"/>
      <c r="E236" s="15"/>
      <c r="F236" s="8"/>
      <c r="G236" s="8"/>
      <c r="H236" s="8"/>
      <c r="I236" s="8"/>
      <c r="J236" s="8"/>
      <c r="K236" s="8"/>
      <c r="L236" s="8"/>
      <c r="M236" s="15"/>
      <c r="N236" s="15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3"/>
      <c r="Z236" s="13"/>
    </row>
    <row r="237" spans="1:26" ht="15.75">
      <c r="A237" s="11"/>
      <c r="B237" s="15"/>
      <c r="C237" s="11"/>
      <c r="D237" s="11"/>
      <c r="E237" s="15"/>
      <c r="F237" s="8"/>
      <c r="G237" s="8"/>
      <c r="H237" s="8"/>
      <c r="I237" s="8"/>
      <c r="J237" s="8"/>
      <c r="K237" s="8"/>
      <c r="L237" s="8"/>
      <c r="M237" s="15"/>
      <c r="N237" s="15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3"/>
      <c r="Z237" s="13"/>
    </row>
    <row r="238" spans="1:26" ht="15.75">
      <c r="A238" s="11"/>
      <c r="B238" s="15"/>
      <c r="C238" s="11"/>
      <c r="D238" s="11"/>
      <c r="E238" s="15"/>
      <c r="F238" s="8"/>
      <c r="G238" s="8"/>
      <c r="H238" s="8"/>
      <c r="I238" s="8"/>
      <c r="J238" s="8"/>
      <c r="K238" s="8"/>
      <c r="L238" s="8"/>
      <c r="M238" s="15"/>
      <c r="N238" s="15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3"/>
      <c r="Z238" s="13"/>
    </row>
    <row r="239" spans="1:26" ht="15.75">
      <c r="A239" s="11"/>
      <c r="B239" s="15"/>
      <c r="C239" s="11"/>
      <c r="D239" s="11"/>
      <c r="E239" s="15"/>
      <c r="F239" s="8"/>
      <c r="G239" s="8"/>
      <c r="H239" s="8"/>
      <c r="I239" s="8"/>
      <c r="J239" s="8"/>
      <c r="K239" s="8"/>
      <c r="L239" s="8"/>
      <c r="M239" s="15"/>
      <c r="N239" s="15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3"/>
      <c r="Z239" s="13"/>
    </row>
    <row r="240" spans="1:26" ht="15.75">
      <c r="A240" s="11"/>
      <c r="B240" s="15"/>
      <c r="C240" s="11"/>
      <c r="D240" s="11"/>
      <c r="E240" s="15"/>
      <c r="F240" s="8"/>
      <c r="G240" s="8"/>
      <c r="H240" s="8"/>
      <c r="I240" s="8"/>
      <c r="J240" s="8"/>
      <c r="K240" s="8"/>
      <c r="L240" s="8"/>
      <c r="M240" s="15"/>
      <c r="N240" s="15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3"/>
      <c r="Z240" s="13"/>
    </row>
    <row r="241" spans="1:26" ht="15.75">
      <c r="A241" s="11"/>
      <c r="B241" s="15"/>
      <c r="C241" s="11"/>
      <c r="D241" s="11"/>
      <c r="E241" s="15"/>
      <c r="F241" s="8"/>
      <c r="G241" s="8"/>
      <c r="H241" s="8"/>
      <c r="I241" s="8"/>
      <c r="J241" s="8"/>
      <c r="K241" s="8"/>
      <c r="L241" s="8"/>
      <c r="M241" s="15"/>
      <c r="N241" s="15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3"/>
      <c r="Z241" s="13"/>
    </row>
    <row r="242" spans="1:26" ht="15.75">
      <c r="A242" s="11"/>
      <c r="B242" s="15"/>
      <c r="C242" s="11"/>
      <c r="D242" s="11"/>
      <c r="E242" s="15"/>
      <c r="F242" s="8"/>
      <c r="G242" s="8"/>
      <c r="H242" s="8"/>
      <c r="I242" s="8"/>
      <c r="J242" s="8"/>
      <c r="K242" s="8"/>
      <c r="L242" s="8"/>
      <c r="M242" s="15"/>
      <c r="N242" s="15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3"/>
      <c r="Z242" s="13"/>
    </row>
    <row r="243" spans="1:26" ht="15.75">
      <c r="A243" s="11"/>
      <c r="B243" s="15"/>
      <c r="C243" s="11"/>
      <c r="D243" s="11"/>
      <c r="E243" s="15"/>
      <c r="F243" s="8"/>
      <c r="G243" s="8"/>
      <c r="H243" s="8"/>
      <c r="I243" s="8"/>
      <c r="J243" s="8"/>
      <c r="K243" s="8"/>
      <c r="L243" s="8"/>
      <c r="M243" s="15"/>
      <c r="N243" s="15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3"/>
      <c r="Z243" s="13"/>
    </row>
    <row r="244" spans="1:26" ht="15.75">
      <c r="A244" s="11"/>
      <c r="B244" s="15"/>
      <c r="C244" s="11"/>
      <c r="D244" s="11"/>
      <c r="E244" s="15"/>
      <c r="F244" s="8"/>
      <c r="G244" s="8"/>
      <c r="H244" s="8"/>
      <c r="I244" s="8"/>
      <c r="J244" s="8"/>
      <c r="K244" s="8"/>
      <c r="L244" s="8"/>
      <c r="M244" s="15"/>
      <c r="N244" s="15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3"/>
      <c r="Z244" s="13"/>
    </row>
    <row r="245" spans="1:26" ht="15.75">
      <c r="A245" s="11"/>
      <c r="B245" s="15"/>
      <c r="C245" s="11"/>
      <c r="D245" s="11"/>
      <c r="E245" s="15"/>
      <c r="F245" s="8"/>
      <c r="G245" s="8"/>
      <c r="H245" s="8"/>
      <c r="I245" s="8"/>
      <c r="J245" s="8"/>
      <c r="K245" s="8"/>
      <c r="L245" s="8"/>
      <c r="M245" s="15"/>
      <c r="N245" s="15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3"/>
      <c r="Z245" s="13"/>
    </row>
    <row r="246" spans="1:26" ht="15.75">
      <c r="A246" s="11"/>
      <c r="B246" s="15"/>
      <c r="C246" s="11"/>
      <c r="D246" s="11"/>
      <c r="E246" s="15"/>
      <c r="F246" s="8"/>
      <c r="G246" s="8"/>
      <c r="H246" s="8"/>
      <c r="I246" s="8"/>
      <c r="J246" s="8"/>
      <c r="K246" s="8"/>
      <c r="L246" s="8"/>
      <c r="M246" s="15"/>
      <c r="N246" s="15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3"/>
      <c r="Z246" s="13"/>
    </row>
    <row r="247" spans="1:26" ht="15.75">
      <c r="A247" s="11"/>
      <c r="B247" s="15"/>
      <c r="C247" s="11"/>
      <c r="D247" s="11"/>
      <c r="E247" s="15"/>
      <c r="F247" s="8"/>
      <c r="G247" s="8"/>
      <c r="H247" s="8"/>
      <c r="I247" s="8"/>
      <c r="J247" s="8"/>
      <c r="K247" s="8"/>
      <c r="L247" s="8"/>
      <c r="M247" s="15"/>
      <c r="N247" s="15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3"/>
      <c r="Z247" s="13"/>
    </row>
    <row r="248" spans="1:26" ht="15.75">
      <c r="A248" s="11"/>
      <c r="B248" s="15"/>
      <c r="C248" s="11"/>
      <c r="D248" s="11"/>
      <c r="E248" s="15"/>
      <c r="F248" s="8"/>
      <c r="G248" s="8"/>
      <c r="H248" s="8"/>
      <c r="I248" s="8"/>
      <c r="J248" s="8"/>
      <c r="K248" s="8"/>
      <c r="L248" s="8"/>
      <c r="M248" s="15"/>
      <c r="N248" s="15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3"/>
      <c r="Z248" s="13"/>
    </row>
    <row r="249" spans="1:26" ht="15.75">
      <c r="A249" s="11"/>
      <c r="B249" s="15"/>
      <c r="C249" s="11"/>
      <c r="D249" s="11"/>
      <c r="E249" s="15"/>
      <c r="F249" s="8"/>
      <c r="G249" s="8"/>
      <c r="H249" s="8"/>
      <c r="I249" s="8"/>
      <c r="J249" s="8"/>
      <c r="K249" s="8"/>
      <c r="L249" s="8"/>
      <c r="M249" s="15"/>
      <c r="N249" s="15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3"/>
      <c r="Z249" s="13"/>
    </row>
    <row r="250" spans="1:26" ht="15.75">
      <c r="A250" s="11"/>
      <c r="B250" s="15"/>
      <c r="C250" s="11"/>
      <c r="D250" s="11"/>
      <c r="E250" s="15"/>
      <c r="F250" s="8"/>
      <c r="G250" s="8"/>
      <c r="H250" s="8"/>
      <c r="I250" s="8"/>
      <c r="J250" s="8"/>
      <c r="K250" s="8"/>
      <c r="L250" s="8"/>
      <c r="M250" s="15"/>
      <c r="N250" s="15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3"/>
      <c r="Z250" s="13"/>
    </row>
    <row r="251" spans="1:26" ht="15.75">
      <c r="A251" s="11"/>
      <c r="B251" s="15"/>
      <c r="C251" s="11"/>
      <c r="D251" s="11"/>
      <c r="E251" s="15"/>
      <c r="F251" s="8"/>
      <c r="G251" s="8"/>
      <c r="H251" s="8"/>
      <c r="I251" s="8"/>
      <c r="J251" s="8"/>
      <c r="K251" s="8"/>
      <c r="L251" s="8"/>
      <c r="M251" s="15"/>
      <c r="N251" s="15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3"/>
      <c r="Z251" s="13"/>
    </row>
    <row r="252" spans="1:26" ht="15.75">
      <c r="A252" s="11"/>
      <c r="B252" s="15"/>
      <c r="C252" s="11"/>
      <c r="D252" s="11"/>
      <c r="E252" s="15"/>
      <c r="F252" s="8"/>
      <c r="G252" s="8"/>
      <c r="H252" s="8"/>
      <c r="I252" s="8"/>
      <c r="J252" s="8"/>
      <c r="K252" s="8"/>
      <c r="L252" s="8"/>
      <c r="M252" s="15"/>
      <c r="N252" s="15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3"/>
      <c r="Z252" s="13"/>
    </row>
    <row r="253" spans="1:26" ht="15.75">
      <c r="A253" s="11"/>
      <c r="B253" s="15"/>
      <c r="C253" s="11"/>
      <c r="D253" s="11"/>
      <c r="E253" s="15"/>
      <c r="F253" s="8"/>
      <c r="G253" s="8"/>
      <c r="H253" s="8"/>
      <c r="I253" s="8"/>
      <c r="J253" s="8"/>
      <c r="K253" s="8"/>
      <c r="L253" s="8"/>
      <c r="M253" s="15"/>
      <c r="N253" s="15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3"/>
      <c r="Z253" s="13"/>
    </row>
    <row r="254" spans="1:26" ht="15.75">
      <c r="A254" s="11"/>
      <c r="B254" s="15"/>
      <c r="C254" s="11"/>
      <c r="D254" s="11"/>
      <c r="E254" s="15"/>
      <c r="F254" s="8"/>
      <c r="G254" s="8"/>
      <c r="H254" s="8"/>
      <c r="I254" s="8"/>
      <c r="J254" s="8"/>
      <c r="K254" s="8"/>
      <c r="L254" s="8"/>
      <c r="M254" s="15"/>
      <c r="N254" s="15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3"/>
      <c r="Z254" s="13"/>
    </row>
    <row r="255" spans="1:26" ht="15.75">
      <c r="A255" s="11"/>
      <c r="B255" s="15"/>
      <c r="C255" s="11"/>
      <c r="D255" s="11"/>
      <c r="E255" s="15"/>
      <c r="F255" s="8"/>
      <c r="G255" s="8"/>
      <c r="H255" s="8"/>
      <c r="I255" s="8"/>
      <c r="J255" s="8"/>
      <c r="K255" s="8"/>
      <c r="L255" s="8"/>
      <c r="M255" s="15"/>
      <c r="N255" s="15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3"/>
      <c r="Z255" s="13"/>
    </row>
    <row r="256" spans="1:26" ht="15.75">
      <c r="A256" s="11"/>
      <c r="B256" s="15"/>
      <c r="C256" s="11"/>
      <c r="D256" s="11"/>
      <c r="E256" s="15"/>
      <c r="F256" s="8"/>
      <c r="G256" s="8"/>
      <c r="H256" s="8"/>
      <c r="I256" s="8"/>
      <c r="J256" s="8"/>
      <c r="K256" s="8"/>
      <c r="L256" s="8"/>
      <c r="M256" s="15"/>
      <c r="N256" s="15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3"/>
      <c r="Z256" s="13"/>
    </row>
    <row r="257" spans="1:26" ht="15.75">
      <c r="A257" s="11"/>
      <c r="B257" s="15"/>
      <c r="C257" s="11"/>
      <c r="D257" s="11"/>
      <c r="E257" s="15"/>
      <c r="F257" s="8"/>
      <c r="G257" s="8"/>
      <c r="H257" s="8"/>
      <c r="I257" s="8"/>
      <c r="J257" s="8"/>
      <c r="K257" s="8"/>
      <c r="L257" s="8"/>
      <c r="M257" s="15"/>
      <c r="N257" s="15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3"/>
      <c r="Z257" s="13"/>
    </row>
    <row r="258" spans="1:26" ht="15.75">
      <c r="A258" s="11"/>
      <c r="B258" s="15"/>
      <c r="C258" s="11"/>
      <c r="D258" s="11"/>
      <c r="E258" s="15"/>
      <c r="F258" s="8"/>
      <c r="G258" s="8"/>
      <c r="H258" s="8"/>
      <c r="I258" s="8"/>
      <c r="J258" s="8"/>
      <c r="K258" s="8"/>
      <c r="L258" s="8"/>
      <c r="M258" s="15"/>
      <c r="N258" s="15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3"/>
      <c r="Z258" s="13"/>
    </row>
    <row r="259" spans="1:26" ht="15.75">
      <c r="A259" s="11"/>
      <c r="B259" s="15"/>
      <c r="C259" s="11"/>
      <c r="D259" s="11"/>
      <c r="E259" s="15"/>
      <c r="F259" s="8"/>
      <c r="G259" s="8"/>
      <c r="H259" s="8"/>
      <c r="I259" s="8"/>
      <c r="J259" s="8"/>
      <c r="K259" s="8"/>
      <c r="L259" s="8"/>
      <c r="M259" s="15"/>
      <c r="N259" s="15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3"/>
      <c r="Z259" s="13"/>
    </row>
    <row r="260" spans="1:26" ht="15.75">
      <c r="A260" s="11"/>
      <c r="B260" s="15"/>
      <c r="C260" s="11"/>
      <c r="D260" s="11"/>
      <c r="E260" s="15"/>
      <c r="F260" s="8"/>
      <c r="G260" s="8"/>
      <c r="H260" s="8"/>
      <c r="I260" s="8"/>
      <c r="J260" s="8"/>
      <c r="K260" s="8"/>
      <c r="L260" s="8"/>
      <c r="M260" s="15"/>
      <c r="N260" s="15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3"/>
      <c r="Z260" s="13"/>
    </row>
    <row r="261" spans="1:26" ht="15.75">
      <c r="A261" s="11"/>
      <c r="B261" s="15"/>
      <c r="C261" s="11"/>
      <c r="D261" s="11"/>
      <c r="E261" s="15"/>
      <c r="F261" s="8"/>
      <c r="G261" s="8"/>
      <c r="H261" s="8"/>
      <c r="I261" s="8"/>
      <c r="J261" s="8"/>
      <c r="K261" s="8"/>
      <c r="L261" s="8"/>
      <c r="M261" s="15"/>
      <c r="N261" s="15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3"/>
      <c r="Z261" s="13"/>
    </row>
    <row r="262" spans="1:26" ht="15.75">
      <c r="A262" s="11"/>
      <c r="B262" s="15"/>
      <c r="C262" s="11"/>
      <c r="D262" s="11"/>
      <c r="E262" s="15"/>
      <c r="F262" s="8"/>
      <c r="G262" s="8"/>
      <c r="H262" s="8"/>
      <c r="I262" s="8"/>
      <c r="J262" s="8"/>
      <c r="K262" s="8"/>
      <c r="L262" s="8"/>
      <c r="M262" s="15"/>
      <c r="N262" s="15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3"/>
      <c r="Z262" s="13"/>
    </row>
    <row r="263" spans="1:26" ht="15.75">
      <c r="A263" s="11"/>
      <c r="B263" s="15"/>
      <c r="C263" s="11"/>
      <c r="D263" s="11"/>
      <c r="E263" s="15"/>
      <c r="F263" s="8"/>
      <c r="G263" s="8"/>
      <c r="H263" s="8"/>
      <c r="I263" s="8"/>
      <c r="J263" s="8"/>
      <c r="K263" s="8"/>
      <c r="L263" s="8"/>
      <c r="M263" s="15"/>
      <c r="N263" s="15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3"/>
      <c r="Z263" s="13"/>
    </row>
    <row r="264" spans="1:26" ht="15.75">
      <c r="A264" s="11"/>
      <c r="B264" s="15"/>
      <c r="C264" s="11"/>
      <c r="D264" s="11"/>
      <c r="E264" s="15"/>
      <c r="F264" s="8"/>
      <c r="G264" s="8"/>
      <c r="H264" s="8"/>
      <c r="I264" s="8"/>
      <c r="J264" s="8"/>
      <c r="K264" s="8"/>
      <c r="L264" s="8"/>
      <c r="M264" s="15"/>
      <c r="N264" s="15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3"/>
      <c r="Z264" s="13"/>
    </row>
    <row r="265" spans="1:26" ht="15.75">
      <c r="A265" s="11"/>
      <c r="B265" s="15"/>
      <c r="C265" s="11"/>
      <c r="D265" s="11"/>
      <c r="E265" s="15"/>
      <c r="F265" s="8"/>
      <c r="G265" s="8"/>
      <c r="H265" s="8"/>
      <c r="I265" s="8"/>
      <c r="J265" s="8"/>
      <c r="K265" s="8"/>
      <c r="L265" s="8"/>
      <c r="M265" s="15"/>
      <c r="N265" s="15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3"/>
      <c r="Z265" s="13"/>
    </row>
    <row r="266" spans="1:26" ht="15.75">
      <c r="A266" s="11"/>
      <c r="B266" s="15"/>
      <c r="C266" s="11"/>
      <c r="D266" s="11"/>
      <c r="E266" s="15"/>
      <c r="F266" s="8"/>
      <c r="G266" s="8"/>
      <c r="H266" s="8"/>
      <c r="I266" s="8"/>
      <c r="J266" s="8"/>
      <c r="K266" s="8"/>
      <c r="L266" s="8"/>
      <c r="M266" s="15"/>
      <c r="N266" s="15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3"/>
      <c r="Z266" s="13"/>
    </row>
    <row r="267" spans="1:26" ht="15.75">
      <c r="A267" s="11"/>
      <c r="B267" s="15"/>
      <c r="C267" s="11"/>
      <c r="D267" s="11"/>
      <c r="E267" s="15"/>
      <c r="F267" s="8"/>
      <c r="G267" s="8"/>
      <c r="H267" s="8"/>
      <c r="I267" s="8"/>
      <c r="J267" s="8"/>
      <c r="K267" s="8"/>
      <c r="L267" s="8"/>
      <c r="M267" s="15"/>
      <c r="N267" s="15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3"/>
      <c r="Z267" s="13"/>
    </row>
    <row r="268" spans="1:26" ht="15.75">
      <c r="A268" s="11"/>
      <c r="B268" s="15"/>
      <c r="C268" s="11"/>
      <c r="D268" s="11"/>
      <c r="E268" s="15"/>
      <c r="F268" s="8"/>
      <c r="G268" s="8"/>
      <c r="H268" s="8"/>
      <c r="I268" s="8"/>
      <c r="J268" s="8"/>
      <c r="K268" s="8"/>
      <c r="L268" s="8"/>
      <c r="M268" s="15"/>
      <c r="N268" s="15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3"/>
      <c r="Z268" s="13"/>
    </row>
    <row r="269" spans="1:26" ht="15.75">
      <c r="A269" s="11"/>
      <c r="B269" s="15"/>
      <c r="C269" s="11"/>
      <c r="D269" s="11"/>
      <c r="E269" s="15"/>
      <c r="F269" s="8"/>
      <c r="G269" s="8"/>
      <c r="H269" s="8"/>
      <c r="I269" s="8"/>
      <c r="J269" s="8"/>
      <c r="K269" s="8"/>
      <c r="L269" s="8"/>
      <c r="M269" s="15"/>
      <c r="N269" s="15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3"/>
      <c r="Z269" s="13"/>
    </row>
    <row r="270" spans="1:26" ht="15.75">
      <c r="A270" s="11"/>
      <c r="B270" s="15"/>
      <c r="C270" s="11"/>
      <c r="D270" s="11"/>
      <c r="E270" s="15"/>
      <c r="F270" s="8"/>
      <c r="G270" s="8"/>
      <c r="H270" s="8"/>
      <c r="I270" s="8"/>
      <c r="J270" s="8"/>
      <c r="K270" s="8"/>
      <c r="L270" s="8"/>
      <c r="M270" s="15"/>
      <c r="N270" s="15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3"/>
      <c r="Z270" s="13"/>
    </row>
    <row r="271" spans="1:26" ht="15.75">
      <c r="A271" s="11"/>
      <c r="B271" s="15"/>
      <c r="C271" s="11"/>
      <c r="D271" s="11"/>
      <c r="E271" s="15"/>
      <c r="F271" s="8"/>
      <c r="G271" s="8"/>
      <c r="H271" s="8"/>
      <c r="I271" s="8"/>
      <c r="J271" s="8"/>
      <c r="K271" s="8"/>
      <c r="L271" s="8"/>
      <c r="M271" s="15"/>
      <c r="N271" s="15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3"/>
      <c r="Z271" s="13"/>
    </row>
    <row r="272" spans="1:26" ht="15.75">
      <c r="A272" s="11"/>
      <c r="B272" s="15"/>
      <c r="C272" s="11"/>
      <c r="D272" s="11"/>
      <c r="E272" s="15"/>
      <c r="F272" s="8"/>
      <c r="G272" s="8"/>
      <c r="H272" s="8"/>
      <c r="I272" s="8"/>
      <c r="J272" s="8"/>
      <c r="K272" s="8"/>
      <c r="L272" s="8"/>
      <c r="M272" s="15"/>
      <c r="N272" s="15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3"/>
      <c r="Z272" s="13"/>
    </row>
    <row r="273" spans="1:26" ht="15.75">
      <c r="A273" s="11"/>
      <c r="B273" s="15"/>
      <c r="C273" s="11"/>
      <c r="D273" s="11"/>
      <c r="E273" s="15"/>
      <c r="F273" s="8"/>
      <c r="G273" s="8"/>
      <c r="H273" s="8"/>
      <c r="I273" s="8"/>
      <c r="J273" s="8"/>
      <c r="K273" s="8"/>
      <c r="L273" s="8"/>
      <c r="M273" s="15"/>
      <c r="N273" s="15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3"/>
      <c r="Z273" s="13"/>
    </row>
    <row r="274" spans="1:26" ht="15.75">
      <c r="A274" s="11"/>
      <c r="B274" s="15"/>
      <c r="C274" s="11"/>
      <c r="D274" s="11"/>
      <c r="E274" s="15"/>
      <c r="F274" s="8"/>
      <c r="G274" s="8"/>
      <c r="H274" s="8"/>
      <c r="I274" s="8"/>
      <c r="J274" s="8"/>
      <c r="K274" s="8"/>
      <c r="L274" s="8"/>
      <c r="M274" s="15"/>
      <c r="N274" s="15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3"/>
      <c r="Z274" s="13"/>
    </row>
    <row r="275" spans="1:26" ht="15.75">
      <c r="A275" s="11"/>
      <c r="B275" s="15"/>
      <c r="C275" s="11"/>
      <c r="D275" s="11"/>
      <c r="E275" s="15"/>
      <c r="F275" s="8"/>
      <c r="G275" s="8"/>
      <c r="H275" s="8"/>
      <c r="I275" s="8"/>
      <c r="J275" s="8"/>
      <c r="K275" s="8"/>
      <c r="L275" s="8"/>
      <c r="M275" s="15"/>
      <c r="N275" s="15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3"/>
      <c r="Z275" s="13"/>
    </row>
    <row r="276" spans="1:26" ht="15.75">
      <c r="A276" s="11"/>
      <c r="B276" s="15"/>
      <c r="C276" s="11"/>
      <c r="D276" s="11"/>
      <c r="E276" s="15"/>
      <c r="F276" s="8"/>
      <c r="G276" s="8"/>
      <c r="H276" s="8"/>
      <c r="I276" s="8"/>
      <c r="J276" s="8"/>
      <c r="K276" s="8"/>
      <c r="L276" s="8"/>
      <c r="M276" s="15"/>
      <c r="N276" s="15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3"/>
      <c r="Z276" s="13"/>
    </row>
    <row r="277" spans="1:26" ht="15.75">
      <c r="A277" s="11"/>
      <c r="B277" s="15"/>
      <c r="C277" s="11"/>
      <c r="D277" s="11"/>
      <c r="E277" s="15"/>
      <c r="F277" s="8"/>
      <c r="G277" s="8"/>
      <c r="H277" s="8"/>
      <c r="I277" s="8"/>
      <c r="J277" s="8"/>
      <c r="K277" s="8"/>
      <c r="L277" s="8"/>
      <c r="M277" s="15"/>
      <c r="N277" s="15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3"/>
      <c r="Z277" s="13"/>
    </row>
    <row r="278" spans="1:26" ht="15.75">
      <c r="A278" s="11"/>
      <c r="B278" s="15"/>
      <c r="C278" s="11"/>
      <c r="D278" s="11"/>
      <c r="E278" s="15"/>
      <c r="F278" s="8"/>
      <c r="G278" s="8"/>
      <c r="H278" s="8"/>
      <c r="I278" s="8"/>
      <c r="J278" s="8"/>
      <c r="K278" s="8"/>
      <c r="L278" s="8"/>
      <c r="M278" s="15"/>
      <c r="N278" s="15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3"/>
      <c r="Z278" s="13"/>
    </row>
    <row r="279" spans="1:26" ht="15.75">
      <c r="A279" s="11"/>
      <c r="B279" s="15"/>
      <c r="C279" s="11"/>
      <c r="D279" s="11"/>
      <c r="E279" s="15"/>
      <c r="F279" s="8"/>
      <c r="G279" s="8"/>
      <c r="H279" s="8"/>
      <c r="I279" s="8"/>
      <c r="J279" s="8"/>
      <c r="K279" s="8"/>
      <c r="L279" s="8"/>
      <c r="M279" s="15"/>
      <c r="N279" s="15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3"/>
      <c r="Z279" s="13"/>
    </row>
    <row r="280" spans="1:26" ht="15.75">
      <c r="A280" s="11"/>
      <c r="B280" s="15"/>
      <c r="C280" s="11"/>
      <c r="D280" s="11"/>
      <c r="E280" s="15"/>
      <c r="F280" s="8"/>
      <c r="G280" s="8"/>
      <c r="H280" s="8"/>
      <c r="I280" s="8"/>
      <c r="J280" s="8"/>
      <c r="K280" s="8"/>
      <c r="L280" s="8"/>
      <c r="M280" s="15"/>
      <c r="N280" s="15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3"/>
      <c r="Z280" s="13"/>
    </row>
    <row r="281" spans="1:26" ht="15.75">
      <c r="A281" s="11"/>
      <c r="B281" s="15"/>
      <c r="C281" s="11"/>
      <c r="D281" s="11"/>
      <c r="E281" s="15"/>
      <c r="F281" s="8"/>
      <c r="G281" s="8"/>
      <c r="H281" s="8"/>
      <c r="I281" s="8"/>
      <c r="J281" s="8"/>
      <c r="K281" s="8"/>
      <c r="L281" s="8"/>
      <c r="M281" s="15"/>
      <c r="N281" s="15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3"/>
      <c r="Z281" s="13"/>
    </row>
    <row r="282" spans="1:26" ht="15.75">
      <c r="A282" s="11"/>
      <c r="B282" s="15"/>
      <c r="C282" s="11"/>
      <c r="D282" s="11"/>
      <c r="E282" s="15"/>
      <c r="F282" s="8"/>
      <c r="G282" s="8"/>
      <c r="H282" s="8"/>
      <c r="I282" s="8"/>
      <c r="J282" s="8"/>
      <c r="K282" s="8"/>
      <c r="L282" s="8"/>
      <c r="M282" s="15"/>
      <c r="N282" s="15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3"/>
      <c r="Z282" s="13"/>
    </row>
    <row r="283" spans="1:26" ht="15.75">
      <c r="A283" s="11"/>
      <c r="B283" s="15"/>
      <c r="C283" s="11"/>
      <c r="D283" s="11"/>
      <c r="E283" s="15"/>
      <c r="F283" s="8"/>
      <c r="G283" s="8"/>
      <c r="H283" s="8"/>
      <c r="I283" s="8"/>
      <c r="J283" s="8"/>
      <c r="K283" s="8"/>
      <c r="L283" s="8"/>
      <c r="M283" s="15"/>
      <c r="N283" s="15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3"/>
      <c r="Z283" s="13"/>
    </row>
    <row r="284" spans="1:26" ht="15.75">
      <c r="A284" s="11"/>
      <c r="B284" s="15"/>
      <c r="C284" s="11"/>
      <c r="D284" s="11"/>
      <c r="E284" s="15"/>
      <c r="F284" s="8"/>
      <c r="G284" s="8"/>
      <c r="H284" s="8"/>
      <c r="I284" s="8"/>
      <c r="J284" s="8"/>
      <c r="K284" s="8"/>
      <c r="L284" s="8"/>
      <c r="M284" s="15"/>
      <c r="N284" s="15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3"/>
      <c r="Z284" s="13"/>
    </row>
    <row r="285" spans="1:26" ht="15.75">
      <c r="A285" s="11"/>
      <c r="B285" s="15"/>
      <c r="C285" s="11"/>
      <c r="D285" s="11"/>
      <c r="E285" s="15"/>
      <c r="F285" s="8"/>
      <c r="G285" s="8"/>
      <c r="H285" s="8"/>
      <c r="I285" s="8"/>
      <c r="J285" s="8"/>
      <c r="K285" s="8"/>
      <c r="L285" s="8"/>
      <c r="M285" s="15"/>
      <c r="N285" s="15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3"/>
      <c r="Z285" s="13"/>
    </row>
    <row r="286" spans="1:26" ht="15.75">
      <c r="A286" s="11"/>
      <c r="B286" s="15"/>
      <c r="C286" s="11"/>
      <c r="D286" s="11"/>
      <c r="E286" s="15"/>
      <c r="F286" s="8"/>
      <c r="G286" s="8"/>
      <c r="H286" s="8"/>
      <c r="I286" s="8"/>
      <c r="J286" s="8"/>
      <c r="K286" s="8"/>
      <c r="L286" s="8"/>
      <c r="M286" s="15"/>
      <c r="N286" s="15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3"/>
      <c r="Z286" s="13"/>
    </row>
    <row r="287" spans="1:26" ht="15.75">
      <c r="A287" s="11"/>
      <c r="B287" s="15"/>
      <c r="C287" s="11"/>
      <c r="D287" s="11"/>
      <c r="E287" s="15"/>
      <c r="F287" s="8"/>
      <c r="G287" s="8"/>
      <c r="H287" s="8"/>
      <c r="I287" s="8"/>
      <c r="J287" s="8"/>
      <c r="K287" s="8"/>
      <c r="L287" s="8"/>
      <c r="M287" s="15"/>
      <c r="N287" s="15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3"/>
      <c r="Z287" s="13"/>
    </row>
    <row r="288" spans="1:26" ht="15.75">
      <c r="A288" s="11"/>
      <c r="B288" s="15"/>
      <c r="C288" s="11"/>
      <c r="D288" s="11"/>
      <c r="E288" s="15"/>
      <c r="F288" s="8"/>
      <c r="G288" s="8"/>
      <c r="H288" s="8"/>
      <c r="I288" s="8"/>
      <c r="J288" s="8"/>
      <c r="K288" s="8"/>
      <c r="L288" s="8"/>
      <c r="M288" s="15"/>
      <c r="N288" s="15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3"/>
      <c r="Z288" s="13"/>
    </row>
    <row r="289" spans="1:26" ht="15.75">
      <c r="A289" s="11"/>
      <c r="B289" s="15"/>
      <c r="C289" s="11"/>
      <c r="D289" s="11"/>
      <c r="E289" s="15"/>
      <c r="F289" s="8"/>
      <c r="G289" s="8"/>
      <c r="H289" s="8"/>
      <c r="I289" s="8"/>
      <c r="J289" s="8"/>
      <c r="K289" s="8"/>
      <c r="L289" s="8"/>
      <c r="M289" s="15"/>
      <c r="N289" s="15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3"/>
      <c r="Z289" s="13"/>
    </row>
    <row r="290" spans="1:26" ht="15.75">
      <c r="A290" s="11"/>
      <c r="B290" s="15"/>
      <c r="C290" s="11"/>
      <c r="D290" s="11"/>
      <c r="E290" s="15"/>
      <c r="F290" s="8"/>
      <c r="G290" s="8"/>
      <c r="H290" s="8"/>
      <c r="I290" s="8"/>
      <c r="J290" s="8"/>
      <c r="K290" s="8"/>
      <c r="L290" s="8"/>
      <c r="M290" s="15"/>
      <c r="N290" s="15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3"/>
      <c r="Z290" s="13"/>
    </row>
    <row r="291" spans="1:26" ht="15.75">
      <c r="A291" s="11"/>
      <c r="B291" s="15"/>
      <c r="C291" s="11"/>
      <c r="D291" s="11"/>
      <c r="E291" s="15"/>
      <c r="F291" s="8"/>
      <c r="G291" s="8"/>
      <c r="H291" s="8"/>
      <c r="I291" s="8"/>
      <c r="J291" s="8"/>
      <c r="K291" s="8"/>
      <c r="L291" s="8"/>
      <c r="M291" s="15"/>
      <c r="N291" s="15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3"/>
      <c r="Z291" s="13"/>
    </row>
    <row r="292" spans="1:26" ht="15.75">
      <c r="A292" s="11"/>
      <c r="B292" s="15"/>
      <c r="C292" s="11"/>
      <c r="D292" s="11"/>
      <c r="E292" s="15"/>
      <c r="F292" s="8"/>
      <c r="G292" s="8"/>
      <c r="H292" s="8"/>
      <c r="I292" s="8"/>
      <c r="J292" s="8"/>
      <c r="K292" s="8"/>
      <c r="L292" s="8"/>
      <c r="M292" s="15"/>
      <c r="N292" s="15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3"/>
      <c r="Z292" s="13"/>
    </row>
    <row r="293" spans="1:26" ht="15.75">
      <c r="A293" s="11"/>
      <c r="B293" s="15"/>
      <c r="C293" s="11"/>
      <c r="D293" s="11"/>
      <c r="E293" s="15"/>
      <c r="F293" s="8"/>
      <c r="G293" s="8"/>
      <c r="H293" s="8"/>
      <c r="I293" s="8"/>
      <c r="J293" s="8"/>
      <c r="K293" s="8"/>
      <c r="L293" s="8"/>
      <c r="M293" s="15"/>
      <c r="N293" s="15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3"/>
      <c r="Z293" s="13"/>
    </row>
    <row r="294" spans="1:26" ht="15.75">
      <c r="A294" s="11"/>
      <c r="B294" s="15"/>
      <c r="C294" s="11"/>
      <c r="D294" s="11"/>
      <c r="E294" s="15"/>
      <c r="F294" s="8"/>
      <c r="G294" s="8"/>
      <c r="H294" s="8"/>
      <c r="I294" s="8"/>
      <c r="J294" s="8"/>
      <c r="K294" s="8"/>
      <c r="L294" s="8"/>
      <c r="M294" s="15"/>
      <c r="N294" s="15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3"/>
      <c r="Z294" s="13"/>
    </row>
    <row r="295" spans="1:26" ht="15.75">
      <c r="A295" s="11"/>
      <c r="B295" s="15"/>
      <c r="C295" s="11"/>
      <c r="D295" s="11"/>
      <c r="E295" s="15"/>
      <c r="F295" s="8"/>
      <c r="G295" s="8"/>
      <c r="H295" s="8"/>
      <c r="I295" s="8"/>
      <c r="J295" s="8"/>
      <c r="K295" s="8"/>
      <c r="L295" s="8"/>
      <c r="M295" s="15"/>
      <c r="N295" s="15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3"/>
      <c r="Z295" s="13"/>
    </row>
    <row r="296" spans="1:26" ht="15.75">
      <c r="A296" s="11"/>
      <c r="B296" s="15"/>
      <c r="C296" s="11"/>
      <c r="D296" s="11"/>
      <c r="E296" s="15"/>
      <c r="F296" s="8"/>
      <c r="G296" s="8"/>
      <c r="H296" s="8"/>
      <c r="I296" s="8"/>
      <c r="J296" s="8"/>
      <c r="K296" s="8"/>
      <c r="L296" s="8"/>
      <c r="M296" s="15"/>
      <c r="N296" s="15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3"/>
      <c r="Z296" s="13"/>
    </row>
    <row r="297" spans="1:26" ht="15.75">
      <c r="A297" s="11"/>
      <c r="B297" s="15"/>
      <c r="C297" s="11"/>
      <c r="D297" s="11"/>
      <c r="E297" s="15"/>
      <c r="F297" s="8"/>
      <c r="G297" s="8"/>
      <c r="H297" s="8"/>
      <c r="I297" s="8"/>
      <c r="J297" s="8"/>
      <c r="K297" s="8"/>
      <c r="L297" s="8"/>
      <c r="M297" s="15"/>
      <c r="N297" s="15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3"/>
      <c r="Z297" s="13"/>
    </row>
    <row r="298" spans="1:26" ht="15.75">
      <c r="A298" s="11"/>
      <c r="B298" s="15"/>
      <c r="C298" s="11"/>
      <c r="D298" s="11"/>
      <c r="E298" s="15"/>
      <c r="F298" s="8"/>
      <c r="G298" s="8"/>
      <c r="H298" s="8"/>
      <c r="I298" s="8"/>
      <c r="J298" s="8"/>
      <c r="K298" s="8"/>
      <c r="L298" s="8"/>
      <c r="M298" s="15"/>
      <c r="N298" s="15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3"/>
      <c r="Z298" s="13"/>
    </row>
    <row r="299" spans="1:26" ht="15.75">
      <c r="A299" s="11"/>
      <c r="B299" s="15"/>
      <c r="C299" s="11"/>
      <c r="D299" s="11"/>
      <c r="E299" s="15"/>
      <c r="F299" s="8"/>
      <c r="G299" s="8"/>
      <c r="H299" s="8"/>
      <c r="I299" s="8"/>
      <c r="J299" s="8"/>
      <c r="K299" s="8"/>
      <c r="L299" s="8"/>
      <c r="M299" s="15"/>
      <c r="N299" s="15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3"/>
      <c r="Z299" s="13"/>
    </row>
    <row r="300" spans="1:26" ht="15.75">
      <c r="A300" s="11"/>
      <c r="B300" s="15"/>
      <c r="C300" s="11"/>
      <c r="D300" s="11"/>
      <c r="E300" s="15"/>
      <c r="F300" s="8"/>
      <c r="G300" s="8"/>
      <c r="H300" s="8"/>
      <c r="I300" s="8"/>
      <c r="J300" s="8"/>
      <c r="K300" s="8"/>
      <c r="L300" s="8"/>
      <c r="M300" s="15"/>
      <c r="N300" s="15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3"/>
      <c r="Z300" s="13"/>
    </row>
    <row r="301" spans="1:26" ht="15.75">
      <c r="A301" s="11"/>
      <c r="B301" s="15"/>
      <c r="C301" s="11"/>
      <c r="D301" s="11"/>
      <c r="E301" s="15"/>
      <c r="F301" s="8"/>
      <c r="G301" s="8"/>
      <c r="H301" s="8"/>
      <c r="I301" s="8"/>
      <c r="J301" s="8"/>
      <c r="K301" s="8"/>
      <c r="L301" s="8"/>
      <c r="M301" s="15"/>
      <c r="N301" s="15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3"/>
      <c r="Z301" s="13"/>
    </row>
    <row r="302" spans="1:26" ht="15.75">
      <c r="A302" s="11"/>
      <c r="B302" s="15"/>
      <c r="C302" s="11"/>
      <c r="D302" s="11"/>
      <c r="E302" s="15"/>
      <c r="F302" s="8"/>
      <c r="G302" s="8"/>
      <c r="H302" s="8"/>
      <c r="I302" s="8"/>
      <c r="J302" s="8"/>
      <c r="K302" s="8"/>
      <c r="L302" s="8"/>
      <c r="M302" s="15"/>
      <c r="N302" s="15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3"/>
      <c r="Z302" s="13"/>
    </row>
    <row r="303" spans="1:26" ht="15.75">
      <c r="A303" s="11"/>
      <c r="B303" s="15"/>
      <c r="C303" s="11"/>
      <c r="D303" s="11"/>
      <c r="E303" s="15"/>
      <c r="F303" s="8"/>
      <c r="G303" s="8"/>
      <c r="H303" s="8"/>
      <c r="I303" s="8"/>
      <c r="J303" s="8"/>
      <c r="K303" s="8"/>
      <c r="L303" s="8"/>
      <c r="M303" s="15"/>
      <c r="N303" s="15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3"/>
      <c r="Z303" s="13"/>
    </row>
    <row r="304" spans="1:26" ht="15.75">
      <c r="A304" s="11"/>
      <c r="B304" s="15"/>
      <c r="C304" s="11"/>
      <c r="D304" s="11"/>
      <c r="E304" s="15"/>
      <c r="F304" s="8"/>
      <c r="G304" s="8"/>
      <c r="H304" s="8"/>
      <c r="I304" s="8"/>
      <c r="J304" s="8"/>
      <c r="K304" s="8"/>
      <c r="L304" s="8"/>
      <c r="M304" s="15"/>
      <c r="N304" s="15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3"/>
      <c r="Z304" s="13"/>
    </row>
    <row r="305" spans="1:26" ht="15.75">
      <c r="A305" s="11"/>
      <c r="B305" s="15"/>
      <c r="C305" s="11"/>
      <c r="D305" s="11"/>
      <c r="E305" s="15"/>
      <c r="F305" s="8"/>
      <c r="G305" s="8"/>
      <c r="H305" s="8"/>
      <c r="I305" s="8"/>
      <c r="J305" s="8"/>
      <c r="K305" s="8"/>
      <c r="L305" s="8"/>
      <c r="M305" s="15"/>
      <c r="N305" s="15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3"/>
      <c r="Z305" s="13"/>
    </row>
    <row r="306" spans="1:26" ht="15.75">
      <c r="A306" s="11"/>
      <c r="B306" s="15"/>
      <c r="C306" s="11"/>
      <c r="D306" s="11"/>
      <c r="E306" s="15"/>
      <c r="F306" s="8"/>
      <c r="G306" s="8"/>
      <c r="H306" s="8"/>
      <c r="I306" s="8"/>
      <c r="J306" s="8"/>
      <c r="K306" s="8"/>
      <c r="L306" s="8"/>
      <c r="M306" s="15"/>
      <c r="N306" s="15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3"/>
      <c r="Z306" s="13"/>
    </row>
    <row r="307" spans="1:26" ht="15.75">
      <c r="A307" s="11"/>
      <c r="B307" s="15"/>
      <c r="C307" s="11"/>
      <c r="D307" s="11"/>
      <c r="E307" s="15"/>
      <c r="F307" s="8"/>
      <c r="G307" s="8"/>
      <c r="H307" s="8"/>
      <c r="I307" s="8"/>
      <c r="J307" s="8"/>
      <c r="K307" s="8"/>
      <c r="L307" s="8"/>
      <c r="M307" s="15"/>
      <c r="N307" s="15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3"/>
      <c r="Z307" s="13"/>
    </row>
    <row r="308" spans="1:26" ht="15.75">
      <c r="A308" s="11"/>
      <c r="B308" s="15"/>
      <c r="C308" s="11"/>
      <c r="D308" s="11"/>
      <c r="E308" s="15"/>
      <c r="F308" s="8"/>
      <c r="G308" s="8"/>
      <c r="H308" s="8"/>
      <c r="I308" s="8"/>
      <c r="J308" s="8"/>
      <c r="K308" s="8"/>
      <c r="L308" s="8"/>
      <c r="M308" s="15"/>
      <c r="N308" s="15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3"/>
      <c r="Z308" s="13"/>
    </row>
    <row r="309" spans="1:26" ht="15.75">
      <c r="A309" s="11"/>
      <c r="B309" s="15"/>
      <c r="C309" s="11"/>
      <c r="D309" s="11"/>
      <c r="E309" s="15"/>
      <c r="F309" s="8"/>
      <c r="G309" s="8"/>
      <c r="H309" s="8"/>
      <c r="I309" s="8"/>
      <c r="J309" s="8"/>
      <c r="K309" s="8"/>
      <c r="L309" s="8"/>
      <c r="M309" s="15"/>
      <c r="N309" s="15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3"/>
      <c r="Z309" s="13"/>
    </row>
    <row r="310" spans="1:26" ht="15.75">
      <c r="A310" s="11"/>
      <c r="B310" s="15"/>
      <c r="C310" s="11"/>
      <c r="D310" s="11"/>
      <c r="E310" s="15"/>
      <c r="F310" s="8"/>
      <c r="G310" s="8"/>
      <c r="H310" s="8"/>
      <c r="I310" s="8"/>
      <c r="J310" s="8"/>
      <c r="K310" s="8"/>
      <c r="L310" s="8"/>
      <c r="M310" s="15"/>
      <c r="N310" s="15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3"/>
      <c r="Z310" s="13"/>
    </row>
    <row r="311" spans="1:26" ht="15.75">
      <c r="A311" s="11"/>
      <c r="B311" s="15"/>
      <c r="C311" s="11"/>
      <c r="D311" s="11"/>
      <c r="E311" s="15"/>
      <c r="F311" s="8"/>
      <c r="G311" s="8"/>
      <c r="H311" s="8"/>
      <c r="I311" s="8"/>
      <c r="J311" s="8"/>
      <c r="K311" s="8"/>
      <c r="L311" s="8"/>
      <c r="M311" s="15"/>
      <c r="N311" s="15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3"/>
      <c r="Z311" s="13"/>
    </row>
    <row r="312" spans="1:26" ht="15.75">
      <c r="A312" s="11"/>
      <c r="B312" s="15"/>
      <c r="C312" s="11"/>
      <c r="D312" s="11"/>
      <c r="E312" s="15"/>
      <c r="F312" s="8"/>
      <c r="G312" s="8"/>
      <c r="H312" s="8"/>
      <c r="I312" s="8"/>
      <c r="J312" s="8"/>
      <c r="K312" s="8"/>
      <c r="L312" s="8"/>
      <c r="M312" s="15"/>
      <c r="N312" s="15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3"/>
      <c r="Z312" s="13"/>
    </row>
    <row r="313" spans="1:26" ht="15.75">
      <c r="A313" s="11"/>
      <c r="B313" s="15"/>
      <c r="C313" s="11"/>
      <c r="D313" s="11"/>
      <c r="E313" s="15"/>
      <c r="F313" s="8"/>
      <c r="G313" s="8"/>
      <c r="H313" s="8"/>
      <c r="I313" s="8"/>
      <c r="J313" s="8"/>
      <c r="K313" s="8"/>
      <c r="L313" s="8"/>
      <c r="M313" s="15"/>
      <c r="N313" s="15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3"/>
      <c r="Z313" s="13"/>
    </row>
    <row r="314" spans="1:26" ht="15.75">
      <c r="A314" s="11"/>
      <c r="B314" s="15"/>
      <c r="C314" s="11"/>
      <c r="D314" s="11"/>
      <c r="E314" s="15"/>
      <c r="F314" s="8"/>
      <c r="G314" s="8"/>
      <c r="H314" s="8"/>
      <c r="I314" s="8"/>
      <c r="J314" s="8"/>
      <c r="K314" s="8"/>
      <c r="L314" s="8"/>
      <c r="M314" s="15"/>
      <c r="N314" s="15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3"/>
      <c r="Z314" s="13"/>
    </row>
    <row r="315" spans="1:26" ht="15.75">
      <c r="A315" s="11"/>
      <c r="B315" s="15"/>
      <c r="C315" s="11"/>
      <c r="D315" s="11"/>
      <c r="E315" s="15"/>
      <c r="F315" s="8"/>
      <c r="G315" s="8"/>
      <c r="H315" s="8"/>
      <c r="I315" s="8"/>
      <c r="J315" s="8"/>
      <c r="K315" s="8"/>
      <c r="L315" s="8"/>
      <c r="M315" s="15"/>
      <c r="N315" s="15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3"/>
      <c r="Z315" s="13"/>
    </row>
    <row r="316" spans="1:26" ht="15.75">
      <c r="A316" s="11"/>
      <c r="B316" s="15"/>
      <c r="C316" s="11"/>
      <c r="D316" s="11"/>
      <c r="E316" s="15"/>
      <c r="F316" s="8"/>
      <c r="G316" s="8"/>
      <c r="H316" s="8"/>
      <c r="I316" s="8"/>
      <c r="J316" s="8"/>
      <c r="K316" s="8"/>
      <c r="L316" s="8"/>
      <c r="M316" s="15"/>
      <c r="N316" s="15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3"/>
      <c r="Z316" s="13"/>
    </row>
    <row r="317" spans="1:26" ht="15.75">
      <c r="A317" s="11"/>
      <c r="B317" s="15"/>
      <c r="C317" s="11"/>
      <c r="D317" s="11"/>
      <c r="E317" s="15"/>
      <c r="F317" s="8"/>
      <c r="G317" s="8"/>
      <c r="H317" s="8"/>
      <c r="I317" s="8"/>
      <c r="J317" s="8"/>
      <c r="K317" s="8"/>
      <c r="L317" s="8"/>
      <c r="M317" s="15"/>
      <c r="N317" s="15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3"/>
      <c r="Z317" s="13"/>
    </row>
    <row r="318" spans="1:26" ht="15.75">
      <c r="A318" s="11"/>
      <c r="B318" s="15"/>
      <c r="C318" s="11"/>
      <c r="D318" s="11"/>
      <c r="E318" s="15"/>
      <c r="F318" s="8"/>
      <c r="G318" s="8"/>
      <c r="H318" s="8"/>
      <c r="I318" s="8"/>
      <c r="J318" s="8"/>
      <c r="K318" s="8"/>
      <c r="L318" s="8"/>
      <c r="M318" s="15"/>
      <c r="N318" s="15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3"/>
      <c r="Z318" s="13"/>
    </row>
    <row r="319" spans="1:26" ht="15.75">
      <c r="A319" s="11"/>
      <c r="B319" s="15"/>
      <c r="C319" s="11"/>
      <c r="D319" s="11"/>
      <c r="E319" s="15"/>
      <c r="F319" s="8"/>
      <c r="G319" s="8"/>
      <c r="H319" s="8"/>
      <c r="I319" s="8"/>
      <c r="J319" s="8"/>
      <c r="K319" s="8"/>
      <c r="L319" s="8"/>
      <c r="M319" s="15"/>
      <c r="N319" s="15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3"/>
      <c r="Z319" s="13"/>
    </row>
    <row r="320" spans="1:26" ht="15.75">
      <c r="A320" s="11"/>
      <c r="B320" s="15"/>
      <c r="C320" s="11"/>
      <c r="D320" s="11"/>
      <c r="E320" s="15"/>
      <c r="F320" s="8"/>
      <c r="G320" s="8"/>
      <c r="H320" s="8"/>
      <c r="I320" s="8"/>
      <c r="J320" s="8"/>
      <c r="K320" s="8"/>
      <c r="L320" s="8"/>
      <c r="M320" s="15"/>
      <c r="N320" s="15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3"/>
      <c r="Z320" s="13"/>
    </row>
    <row r="321" spans="1:26" ht="15.75">
      <c r="A321" s="11"/>
      <c r="B321" s="15"/>
      <c r="C321" s="11"/>
      <c r="D321" s="11"/>
      <c r="E321" s="15"/>
      <c r="F321" s="8"/>
      <c r="G321" s="8"/>
      <c r="H321" s="8"/>
      <c r="I321" s="8"/>
      <c r="J321" s="8"/>
      <c r="K321" s="8"/>
      <c r="L321" s="8"/>
      <c r="M321" s="15"/>
      <c r="N321" s="15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3"/>
      <c r="Z321" s="13"/>
    </row>
    <row r="322" spans="1:26" ht="15.75">
      <c r="A322" s="11"/>
      <c r="B322" s="15"/>
      <c r="C322" s="11"/>
      <c r="D322" s="11"/>
      <c r="E322" s="15"/>
      <c r="F322" s="8"/>
      <c r="G322" s="8"/>
      <c r="H322" s="8"/>
      <c r="I322" s="8"/>
      <c r="J322" s="8"/>
      <c r="K322" s="8"/>
      <c r="L322" s="8"/>
      <c r="M322" s="15"/>
      <c r="N322" s="15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3"/>
      <c r="Z322" s="13"/>
    </row>
    <row r="323" spans="1:26" ht="15.75">
      <c r="A323" s="11"/>
      <c r="B323" s="15"/>
      <c r="C323" s="11"/>
      <c r="D323" s="11"/>
      <c r="E323" s="15"/>
      <c r="F323" s="8"/>
      <c r="G323" s="8"/>
      <c r="H323" s="8"/>
      <c r="I323" s="8"/>
      <c r="J323" s="8"/>
      <c r="K323" s="8"/>
      <c r="L323" s="8"/>
      <c r="M323" s="15"/>
      <c r="N323" s="15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3"/>
      <c r="Z323" s="13"/>
    </row>
    <row r="324" spans="1:26" ht="15.75">
      <c r="A324" s="11"/>
      <c r="B324" s="15"/>
      <c r="C324" s="11"/>
      <c r="D324" s="11"/>
      <c r="E324" s="15"/>
      <c r="F324" s="8"/>
      <c r="G324" s="8"/>
      <c r="H324" s="8"/>
      <c r="I324" s="8"/>
      <c r="J324" s="8"/>
      <c r="K324" s="8"/>
      <c r="L324" s="8"/>
      <c r="M324" s="15"/>
      <c r="N324" s="15"/>
      <c r="O324" s="13"/>
      <c r="P324" s="13"/>
      <c r="Q324" s="13"/>
      <c r="R324" s="13"/>
      <c r="S324" s="14"/>
      <c r="T324" s="13"/>
      <c r="U324" s="13"/>
      <c r="V324" s="13"/>
      <c r="W324" s="13"/>
      <c r="X324" s="13"/>
      <c r="Y324" s="13"/>
      <c r="Z324" s="13"/>
    </row>
    <row r="325" spans="1:26" ht="15.75">
      <c r="A325" s="11"/>
      <c r="B325" s="15"/>
      <c r="C325" s="11"/>
      <c r="D325" s="11"/>
      <c r="E325" s="15"/>
      <c r="F325" s="8"/>
      <c r="G325" s="8"/>
      <c r="H325" s="8"/>
      <c r="I325" s="8"/>
      <c r="J325" s="8"/>
      <c r="K325" s="8"/>
      <c r="L325" s="8"/>
      <c r="M325" s="15"/>
      <c r="N325" s="15"/>
      <c r="O325" s="13"/>
      <c r="P325" s="13"/>
      <c r="Q325" s="13"/>
      <c r="R325" s="13"/>
      <c r="S325" s="14"/>
      <c r="T325" s="13"/>
      <c r="U325" s="13"/>
      <c r="V325" s="13"/>
      <c r="W325" s="13"/>
      <c r="X325" s="13"/>
      <c r="Y325" s="13"/>
      <c r="Z325" s="13"/>
    </row>
    <row r="326" spans="1:26" ht="15.75">
      <c r="A326" s="11"/>
      <c r="B326" s="15"/>
      <c r="C326" s="11"/>
      <c r="D326" s="11"/>
      <c r="E326" s="15"/>
      <c r="F326" s="8"/>
      <c r="G326" s="8"/>
      <c r="H326" s="8"/>
      <c r="I326" s="8"/>
      <c r="J326" s="8"/>
      <c r="K326" s="8"/>
      <c r="L326" s="8"/>
      <c r="M326" s="15"/>
      <c r="N326" s="15"/>
      <c r="O326" s="13"/>
      <c r="P326" s="13"/>
      <c r="Q326" s="13"/>
      <c r="R326" s="13"/>
      <c r="S326" s="14"/>
      <c r="T326" s="13"/>
      <c r="U326" s="13"/>
      <c r="V326" s="13"/>
      <c r="W326" s="13"/>
      <c r="X326" s="13"/>
      <c r="Y326" s="13"/>
      <c r="Z326" s="13"/>
    </row>
    <row r="327" spans="1:26" ht="15.75">
      <c r="A327" s="11"/>
      <c r="B327" s="15"/>
      <c r="C327" s="11"/>
      <c r="D327" s="11"/>
      <c r="E327" s="15"/>
      <c r="F327" s="8"/>
      <c r="G327" s="8"/>
      <c r="H327" s="8"/>
      <c r="I327" s="8"/>
      <c r="J327" s="8"/>
      <c r="K327" s="8"/>
      <c r="L327" s="8"/>
      <c r="M327" s="15"/>
      <c r="N327" s="15"/>
      <c r="O327" s="13"/>
      <c r="P327" s="13"/>
      <c r="Q327" s="13"/>
      <c r="R327" s="13"/>
      <c r="S327" s="14"/>
      <c r="T327" s="13"/>
      <c r="U327" s="13"/>
      <c r="V327" s="13"/>
      <c r="W327" s="13"/>
      <c r="X327" s="13"/>
      <c r="Y327" s="13"/>
      <c r="Z327" s="13"/>
    </row>
    <row r="328" spans="1:26" ht="15.75">
      <c r="A328" s="11"/>
      <c r="B328" s="15"/>
      <c r="C328" s="11"/>
      <c r="D328" s="11"/>
      <c r="E328" s="15"/>
      <c r="F328" s="8"/>
      <c r="G328" s="8"/>
      <c r="H328" s="8"/>
      <c r="I328" s="8"/>
      <c r="J328" s="8"/>
      <c r="K328" s="8"/>
      <c r="L328" s="8"/>
      <c r="M328" s="15"/>
      <c r="N328" s="15"/>
      <c r="O328" s="13"/>
      <c r="P328" s="13"/>
      <c r="Q328" s="13"/>
      <c r="R328" s="13"/>
      <c r="S328" s="14"/>
      <c r="T328" s="13"/>
      <c r="U328" s="13"/>
      <c r="V328" s="13"/>
      <c r="W328" s="13"/>
      <c r="X328" s="13"/>
      <c r="Y328" s="13"/>
      <c r="Z328" s="13"/>
    </row>
    <row r="329" spans="1:26" ht="15.75">
      <c r="A329" s="11"/>
      <c r="B329" s="15"/>
      <c r="C329" s="11"/>
      <c r="D329" s="11"/>
      <c r="E329" s="15"/>
      <c r="F329" s="8"/>
      <c r="G329" s="8"/>
      <c r="H329" s="8"/>
      <c r="I329" s="8"/>
      <c r="J329" s="8"/>
      <c r="K329" s="8"/>
      <c r="L329" s="8"/>
      <c r="M329" s="15"/>
      <c r="N329" s="15"/>
      <c r="O329" s="13"/>
      <c r="P329" s="13"/>
      <c r="Q329" s="13"/>
      <c r="R329" s="13"/>
      <c r="S329" s="14"/>
      <c r="T329" s="13"/>
      <c r="U329" s="13"/>
      <c r="V329" s="13"/>
      <c r="W329" s="13"/>
      <c r="X329" s="13"/>
      <c r="Y329" s="13"/>
      <c r="Z329" s="13"/>
    </row>
    <row r="330" spans="1:26" ht="15.75">
      <c r="A330" s="11"/>
      <c r="B330" s="15"/>
      <c r="C330" s="11"/>
      <c r="D330" s="11"/>
      <c r="E330" s="15"/>
      <c r="F330" s="8"/>
      <c r="G330" s="8"/>
      <c r="H330" s="8"/>
      <c r="I330" s="8"/>
      <c r="J330" s="8"/>
      <c r="K330" s="8"/>
      <c r="L330" s="8"/>
      <c r="M330" s="15"/>
      <c r="N330" s="15"/>
      <c r="O330" s="13"/>
      <c r="P330" s="13"/>
      <c r="Q330" s="13"/>
      <c r="R330" s="13"/>
      <c r="S330" s="14"/>
      <c r="T330" s="13"/>
      <c r="U330" s="13"/>
      <c r="V330" s="13"/>
      <c r="W330" s="13"/>
      <c r="X330" s="13"/>
      <c r="Y330" s="13"/>
      <c r="Z330" s="13"/>
    </row>
    <row r="331" spans="1:26" ht="15.75">
      <c r="A331" s="11"/>
      <c r="B331" s="15"/>
      <c r="C331" s="11"/>
      <c r="D331" s="11"/>
      <c r="E331" s="15"/>
      <c r="F331" s="8"/>
      <c r="G331" s="8"/>
      <c r="H331" s="8"/>
      <c r="I331" s="8"/>
      <c r="J331" s="8"/>
      <c r="K331" s="8"/>
      <c r="L331" s="8"/>
      <c r="M331" s="15"/>
      <c r="N331" s="15"/>
      <c r="O331" s="13"/>
      <c r="P331" s="13"/>
      <c r="Q331" s="13"/>
      <c r="R331" s="13"/>
      <c r="S331" s="14"/>
      <c r="T331" s="13"/>
      <c r="U331" s="13"/>
      <c r="V331" s="13"/>
      <c r="W331" s="13"/>
      <c r="X331" s="13"/>
      <c r="Y331" s="13"/>
      <c r="Z331" s="13"/>
    </row>
    <row r="332" spans="1:26" ht="15.75">
      <c r="A332" s="11"/>
      <c r="B332" s="15"/>
      <c r="C332" s="11"/>
      <c r="D332" s="11"/>
      <c r="E332" s="15"/>
      <c r="F332" s="8"/>
      <c r="G332" s="8"/>
      <c r="H332" s="8"/>
      <c r="I332" s="8"/>
      <c r="J332" s="8"/>
      <c r="K332" s="8"/>
      <c r="L332" s="8"/>
      <c r="M332" s="15"/>
      <c r="N332" s="15"/>
      <c r="O332" s="13"/>
      <c r="P332" s="13"/>
      <c r="Q332" s="13"/>
      <c r="R332" s="13"/>
      <c r="S332" s="14"/>
      <c r="T332" s="13"/>
      <c r="U332" s="13"/>
      <c r="V332" s="13"/>
      <c r="W332" s="13"/>
      <c r="X332" s="13"/>
      <c r="Y332" s="13"/>
      <c r="Z332" s="13"/>
    </row>
    <row r="333" spans="1:26" ht="15.75">
      <c r="A333" s="11"/>
      <c r="B333" s="15"/>
      <c r="C333" s="11"/>
      <c r="D333" s="11"/>
      <c r="E333" s="15"/>
      <c r="F333" s="8"/>
      <c r="G333" s="8"/>
      <c r="H333" s="8"/>
      <c r="I333" s="8"/>
      <c r="J333" s="8"/>
      <c r="K333" s="8"/>
      <c r="L333" s="8"/>
      <c r="M333" s="15"/>
      <c r="N333" s="15"/>
      <c r="O333" s="13"/>
      <c r="P333" s="13"/>
      <c r="Q333" s="13"/>
      <c r="R333" s="13"/>
      <c r="S333" s="14"/>
      <c r="T333" s="13"/>
      <c r="U333" s="13"/>
      <c r="V333" s="13"/>
      <c r="W333" s="13"/>
      <c r="X333" s="13"/>
      <c r="Y333" s="13"/>
      <c r="Z333" s="13"/>
    </row>
    <row r="334" spans="1:26" ht="15.75">
      <c r="A334" s="11"/>
      <c r="B334" s="15"/>
      <c r="C334" s="11"/>
      <c r="D334" s="11"/>
      <c r="E334" s="15"/>
      <c r="F334" s="8"/>
      <c r="G334" s="8"/>
      <c r="H334" s="8"/>
      <c r="I334" s="8"/>
      <c r="J334" s="8"/>
      <c r="K334" s="8"/>
      <c r="L334" s="8"/>
      <c r="M334" s="15"/>
      <c r="N334" s="15"/>
      <c r="O334" s="13"/>
      <c r="P334" s="13"/>
      <c r="Q334" s="13"/>
      <c r="R334" s="13"/>
      <c r="S334" s="14"/>
      <c r="T334" s="13"/>
      <c r="U334" s="13"/>
      <c r="V334" s="13"/>
      <c r="W334" s="13"/>
      <c r="X334" s="13"/>
      <c r="Y334" s="13"/>
      <c r="Z334" s="13"/>
    </row>
    <row r="335" spans="1:26" ht="15.75">
      <c r="A335" s="11"/>
      <c r="B335" s="15"/>
      <c r="C335" s="11"/>
      <c r="D335" s="11"/>
      <c r="E335" s="15"/>
      <c r="F335" s="8"/>
      <c r="G335" s="8"/>
      <c r="H335" s="8"/>
      <c r="I335" s="8"/>
      <c r="J335" s="8"/>
      <c r="K335" s="8"/>
      <c r="L335" s="8"/>
      <c r="M335" s="15"/>
      <c r="N335" s="15"/>
      <c r="O335" s="13"/>
      <c r="P335" s="13"/>
      <c r="Q335" s="13"/>
      <c r="R335" s="13"/>
      <c r="S335" s="14"/>
      <c r="T335" s="13"/>
      <c r="U335" s="13"/>
      <c r="V335" s="13"/>
      <c r="W335" s="13"/>
      <c r="X335" s="13"/>
      <c r="Y335" s="13"/>
      <c r="Z335" s="13"/>
    </row>
    <row r="336" spans="1:26" ht="15.75">
      <c r="A336" s="11"/>
      <c r="B336" s="15"/>
      <c r="C336" s="11"/>
      <c r="D336" s="11"/>
      <c r="E336" s="15"/>
      <c r="F336" s="8"/>
      <c r="G336" s="8"/>
      <c r="H336" s="8"/>
      <c r="I336" s="8"/>
      <c r="J336" s="8"/>
      <c r="K336" s="8"/>
      <c r="L336" s="8"/>
      <c r="M336" s="15"/>
      <c r="N336" s="15"/>
      <c r="O336" s="13"/>
      <c r="P336" s="13"/>
      <c r="Q336" s="13"/>
      <c r="R336" s="13"/>
      <c r="S336" s="14"/>
      <c r="T336" s="13"/>
      <c r="U336" s="13"/>
      <c r="V336" s="13"/>
      <c r="W336" s="13"/>
      <c r="X336" s="13"/>
      <c r="Y336" s="13"/>
      <c r="Z336" s="13"/>
    </row>
    <row r="337" spans="1:26" ht="15.75">
      <c r="A337" s="11"/>
      <c r="B337" s="15"/>
      <c r="C337" s="11"/>
      <c r="D337" s="11"/>
      <c r="E337" s="15"/>
      <c r="F337" s="8"/>
      <c r="G337" s="8"/>
      <c r="H337" s="8"/>
      <c r="I337" s="8"/>
      <c r="J337" s="8"/>
      <c r="K337" s="8"/>
      <c r="L337" s="8"/>
      <c r="M337" s="15"/>
      <c r="N337" s="15"/>
      <c r="O337" s="13"/>
      <c r="P337" s="13"/>
      <c r="Q337" s="13"/>
      <c r="R337" s="13"/>
      <c r="S337" s="14"/>
      <c r="T337" s="13"/>
      <c r="U337" s="13"/>
      <c r="V337" s="13"/>
      <c r="W337" s="13"/>
      <c r="X337" s="13"/>
      <c r="Y337" s="13"/>
      <c r="Z337" s="13"/>
    </row>
    <row r="338" spans="1:26" ht="15.75">
      <c r="A338" s="11"/>
      <c r="B338" s="15"/>
      <c r="C338" s="11"/>
      <c r="D338" s="11"/>
      <c r="E338" s="15"/>
      <c r="F338" s="8"/>
      <c r="G338" s="8"/>
      <c r="H338" s="8"/>
      <c r="I338" s="8"/>
      <c r="J338" s="8"/>
      <c r="K338" s="8"/>
      <c r="L338" s="8"/>
      <c r="M338" s="15"/>
      <c r="N338" s="15"/>
      <c r="O338" s="13"/>
      <c r="P338" s="13"/>
      <c r="Q338" s="13"/>
      <c r="R338" s="13"/>
      <c r="S338" s="14"/>
      <c r="T338" s="13"/>
      <c r="U338" s="13"/>
      <c r="V338" s="13"/>
      <c r="W338" s="13"/>
      <c r="X338" s="13"/>
      <c r="Y338" s="13"/>
      <c r="Z338" s="13"/>
    </row>
    <row r="339" spans="1:26" ht="15.75">
      <c r="A339" s="11"/>
      <c r="B339" s="15"/>
      <c r="C339" s="11"/>
      <c r="D339" s="11"/>
      <c r="E339" s="15"/>
      <c r="F339" s="8"/>
      <c r="G339" s="8"/>
      <c r="H339" s="8"/>
      <c r="I339" s="8"/>
      <c r="J339" s="8"/>
      <c r="K339" s="8"/>
      <c r="L339" s="8"/>
      <c r="M339" s="15"/>
      <c r="N339" s="15"/>
      <c r="O339" s="13"/>
      <c r="P339" s="13"/>
      <c r="Q339" s="13"/>
      <c r="R339" s="13"/>
      <c r="S339" s="14"/>
      <c r="T339" s="13"/>
      <c r="U339" s="13"/>
      <c r="V339" s="13"/>
      <c r="W339" s="13"/>
      <c r="X339" s="13"/>
      <c r="Y339" s="13"/>
      <c r="Z339" s="13"/>
    </row>
    <row r="340" spans="1:26" ht="15.75">
      <c r="A340" s="11"/>
      <c r="B340" s="15"/>
      <c r="C340" s="11"/>
      <c r="D340" s="11"/>
      <c r="E340" s="15"/>
      <c r="F340" s="8"/>
      <c r="G340" s="8"/>
      <c r="H340" s="8"/>
      <c r="I340" s="8"/>
      <c r="J340" s="8"/>
      <c r="K340" s="8"/>
      <c r="L340" s="8"/>
      <c r="M340" s="15"/>
      <c r="N340" s="15"/>
      <c r="O340" s="13"/>
      <c r="P340" s="13"/>
      <c r="Q340" s="13"/>
      <c r="R340" s="13"/>
      <c r="S340" s="14"/>
      <c r="T340" s="13"/>
      <c r="U340" s="13"/>
      <c r="V340" s="13"/>
      <c r="W340" s="13"/>
      <c r="X340" s="13"/>
      <c r="Y340" s="13"/>
      <c r="Z340" s="13"/>
    </row>
    <row r="341" spans="1:26" ht="15.75">
      <c r="A341" s="11"/>
      <c r="B341" s="15"/>
      <c r="C341" s="11"/>
      <c r="D341" s="11"/>
      <c r="E341" s="15"/>
      <c r="F341" s="8"/>
      <c r="G341" s="8"/>
      <c r="H341" s="8"/>
      <c r="I341" s="8"/>
      <c r="J341" s="8"/>
      <c r="K341" s="8"/>
      <c r="L341" s="8"/>
      <c r="M341" s="15"/>
      <c r="N341" s="15"/>
      <c r="O341" s="13"/>
      <c r="P341" s="13"/>
      <c r="Q341" s="13"/>
      <c r="R341" s="13"/>
      <c r="S341" s="14"/>
      <c r="T341" s="13"/>
      <c r="U341" s="13"/>
      <c r="V341" s="13"/>
      <c r="W341" s="13"/>
      <c r="X341" s="13"/>
      <c r="Y341" s="13"/>
      <c r="Z341" s="13"/>
    </row>
    <row r="342" spans="1:26" ht="15.75">
      <c r="A342" s="11"/>
      <c r="B342" s="15"/>
      <c r="C342" s="11"/>
      <c r="D342" s="11"/>
      <c r="E342" s="15"/>
      <c r="F342" s="8"/>
      <c r="G342" s="8"/>
      <c r="H342" s="8"/>
      <c r="I342" s="8"/>
      <c r="J342" s="8"/>
      <c r="K342" s="8"/>
      <c r="L342" s="8"/>
      <c r="M342" s="15"/>
      <c r="N342" s="15"/>
      <c r="O342" s="13"/>
      <c r="P342" s="13"/>
      <c r="Q342" s="13"/>
      <c r="R342" s="13"/>
      <c r="S342" s="14"/>
      <c r="T342" s="13"/>
      <c r="U342" s="13"/>
      <c r="V342" s="13"/>
      <c r="W342" s="13"/>
      <c r="X342" s="13"/>
      <c r="Y342" s="13"/>
      <c r="Z342" s="13"/>
    </row>
    <row r="343" spans="1:26" ht="15.75">
      <c r="A343" s="11"/>
      <c r="B343" s="15"/>
      <c r="C343" s="11"/>
      <c r="D343" s="11"/>
      <c r="E343" s="15"/>
      <c r="F343" s="8"/>
      <c r="G343" s="8"/>
      <c r="H343" s="8"/>
      <c r="I343" s="8"/>
      <c r="J343" s="8"/>
      <c r="K343" s="8"/>
      <c r="L343" s="8"/>
      <c r="M343" s="15"/>
      <c r="N343" s="15"/>
      <c r="O343" s="13"/>
      <c r="P343" s="13"/>
      <c r="Q343" s="13"/>
      <c r="R343" s="13"/>
      <c r="S343" s="14"/>
      <c r="T343" s="13"/>
      <c r="U343" s="13"/>
      <c r="V343" s="13"/>
      <c r="W343" s="13"/>
      <c r="X343" s="13"/>
      <c r="Y343" s="13"/>
      <c r="Z343" s="13"/>
    </row>
    <row r="344" spans="1:26" ht="15.75">
      <c r="A344" s="11"/>
      <c r="B344" s="15"/>
      <c r="C344" s="11"/>
      <c r="D344" s="11"/>
      <c r="E344" s="15"/>
      <c r="F344" s="8"/>
      <c r="G344" s="8"/>
      <c r="H344" s="8"/>
      <c r="I344" s="8"/>
      <c r="J344" s="8"/>
      <c r="K344" s="8"/>
      <c r="L344" s="8"/>
      <c r="M344" s="15"/>
      <c r="N344" s="15"/>
      <c r="O344" s="13"/>
      <c r="P344" s="13"/>
      <c r="Q344" s="13"/>
      <c r="R344" s="13"/>
      <c r="S344" s="14"/>
      <c r="T344" s="13"/>
      <c r="U344" s="13"/>
      <c r="V344" s="13"/>
      <c r="W344" s="13"/>
      <c r="X344" s="13"/>
      <c r="Y344" s="13"/>
      <c r="Z344" s="13"/>
    </row>
    <row r="345" spans="1:26" ht="15.75">
      <c r="A345" s="11"/>
      <c r="B345" s="15"/>
      <c r="C345" s="11"/>
      <c r="D345" s="11"/>
      <c r="E345" s="15"/>
      <c r="F345" s="8"/>
      <c r="G345" s="8"/>
      <c r="H345" s="8"/>
      <c r="I345" s="8"/>
      <c r="J345" s="8"/>
      <c r="K345" s="8"/>
      <c r="L345" s="8"/>
      <c r="M345" s="15"/>
      <c r="N345" s="15"/>
      <c r="O345" s="13"/>
      <c r="P345" s="13"/>
      <c r="Q345" s="13"/>
      <c r="R345" s="13"/>
      <c r="S345" s="14"/>
      <c r="T345" s="13"/>
      <c r="U345" s="13"/>
      <c r="V345" s="13"/>
      <c r="W345" s="13"/>
      <c r="X345" s="13"/>
      <c r="Y345" s="13"/>
      <c r="Z345" s="13"/>
    </row>
    <row r="346" spans="1:26" ht="15.75">
      <c r="A346" s="11"/>
      <c r="B346" s="15"/>
      <c r="C346" s="11"/>
      <c r="D346" s="11"/>
      <c r="E346" s="15"/>
      <c r="F346" s="8"/>
      <c r="G346" s="8"/>
      <c r="H346" s="8"/>
      <c r="I346" s="8"/>
      <c r="J346" s="8"/>
      <c r="K346" s="8"/>
      <c r="L346" s="8"/>
      <c r="M346" s="15"/>
      <c r="N346" s="15"/>
      <c r="O346" s="13"/>
      <c r="P346" s="13"/>
      <c r="Q346" s="13"/>
      <c r="R346" s="13"/>
      <c r="S346" s="14"/>
      <c r="T346" s="13"/>
      <c r="U346" s="13"/>
      <c r="V346" s="13"/>
      <c r="W346" s="13"/>
      <c r="X346" s="13"/>
      <c r="Y346" s="13"/>
      <c r="Z346" s="13"/>
    </row>
    <row r="347" spans="1:26" ht="15.75">
      <c r="A347" s="11"/>
      <c r="B347" s="15"/>
      <c r="C347" s="11"/>
      <c r="D347" s="11"/>
      <c r="E347" s="15"/>
      <c r="F347" s="8"/>
      <c r="G347" s="8"/>
      <c r="H347" s="8"/>
      <c r="I347" s="8"/>
      <c r="J347" s="8"/>
      <c r="K347" s="8"/>
      <c r="L347" s="8"/>
      <c r="M347" s="15"/>
      <c r="N347" s="15"/>
      <c r="O347" s="13"/>
      <c r="P347" s="13"/>
      <c r="Q347" s="13"/>
      <c r="R347" s="13"/>
      <c r="S347" s="14"/>
      <c r="T347" s="13"/>
      <c r="U347" s="13"/>
      <c r="V347" s="13"/>
      <c r="W347" s="13"/>
      <c r="X347" s="13"/>
      <c r="Y347" s="13"/>
      <c r="Z347" s="13"/>
    </row>
    <row r="348" spans="1:26" ht="15.75">
      <c r="A348" s="11"/>
      <c r="B348" s="15"/>
      <c r="C348" s="11"/>
      <c r="D348" s="11"/>
      <c r="E348" s="15"/>
      <c r="F348" s="8"/>
      <c r="G348" s="8"/>
      <c r="H348" s="8"/>
      <c r="I348" s="8"/>
      <c r="J348" s="8"/>
      <c r="K348" s="8"/>
      <c r="L348" s="8"/>
      <c r="M348" s="15"/>
      <c r="N348" s="15"/>
      <c r="O348" s="13"/>
      <c r="P348" s="13"/>
      <c r="Q348" s="13"/>
      <c r="R348" s="13"/>
      <c r="S348" s="14"/>
      <c r="T348" s="13"/>
      <c r="U348" s="13"/>
      <c r="V348" s="13"/>
      <c r="W348" s="13"/>
      <c r="X348" s="13"/>
      <c r="Y348" s="13"/>
      <c r="Z348" s="13"/>
    </row>
    <row r="349" spans="1:26" ht="15.75">
      <c r="A349" s="11"/>
      <c r="B349" s="15"/>
      <c r="C349" s="11"/>
      <c r="D349" s="11"/>
      <c r="E349" s="15"/>
      <c r="F349" s="8"/>
      <c r="G349" s="8"/>
      <c r="H349" s="8"/>
      <c r="I349" s="8"/>
      <c r="J349" s="8"/>
      <c r="K349" s="8"/>
      <c r="L349" s="8"/>
      <c r="M349" s="15"/>
      <c r="N349" s="15"/>
      <c r="O349" s="13"/>
      <c r="P349" s="13"/>
      <c r="Q349" s="13"/>
      <c r="R349" s="13"/>
      <c r="S349" s="14"/>
      <c r="T349" s="13"/>
      <c r="U349" s="13"/>
      <c r="V349" s="13"/>
      <c r="W349" s="13"/>
      <c r="X349" s="13"/>
      <c r="Y349" s="13"/>
      <c r="Z349" s="13"/>
    </row>
    <row r="350" spans="1:26" ht="15.75">
      <c r="A350" s="11"/>
      <c r="B350" s="15"/>
      <c r="C350" s="11"/>
      <c r="D350" s="11"/>
      <c r="E350" s="15"/>
      <c r="F350" s="8"/>
      <c r="G350" s="8"/>
      <c r="H350" s="8"/>
      <c r="I350" s="8"/>
      <c r="J350" s="8"/>
      <c r="K350" s="8"/>
      <c r="L350" s="8"/>
      <c r="M350" s="15"/>
      <c r="N350" s="15"/>
      <c r="O350" s="13"/>
      <c r="P350" s="13"/>
      <c r="Q350" s="13"/>
      <c r="R350" s="13"/>
      <c r="S350" s="14"/>
      <c r="T350" s="13"/>
      <c r="U350" s="13"/>
      <c r="V350" s="13"/>
      <c r="W350" s="13"/>
      <c r="X350" s="13"/>
      <c r="Y350" s="13"/>
      <c r="Z350" s="13"/>
    </row>
    <row r="351" spans="1:26" ht="15.75">
      <c r="A351" s="11"/>
      <c r="B351" s="15"/>
      <c r="C351" s="11"/>
      <c r="D351" s="11"/>
      <c r="E351" s="15"/>
      <c r="F351" s="8"/>
      <c r="G351" s="8"/>
      <c r="H351" s="8"/>
      <c r="I351" s="8"/>
      <c r="J351" s="8"/>
      <c r="K351" s="8"/>
      <c r="L351" s="8"/>
      <c r="M351" s="15"/>
      <c r="N351" s="15"/>
      <c r="O351" s="13"/>
      <c r="P351" s="13"/>
      <c r="Q351" s="13"/>
      <c r="R351" s="13"/>
      <c r="S351" s="14"/>
      <c r="T351" s="13"/>
      <c r="U351" s="13"/>
      <c r="V351" s="13"/>
      <c r="W351" s="13"/>
      <c r="X351" s="13"/>
      <c r="Y351" s="13"/>
      <c r="Z351" s="13"/>
    </row>
    <row r="352" spans="1:26" ht="15.75">
      <c r="A352" s="11"/>
      <c r="B352" s="15"/>
      <c r="C352" s="11"/>
      <c r="D352" s="11"/>
      <c r="E352" s="15"/>
      <c r="F352" s="8"/>
      <c r="G352" s="8"/>
      <c r="H352" s="8"/>
      <c r="I352" s="8"/>
      <c r="J352" s="8"/>
      <c r="K352" s="8"/>
      <c r="L352" s="8"/>
      <c r="M352" s="15"/>
      <c r="N352" s="15"/>
      <c r="O352" s="13"/>
      <c r="P352" s="13"/>
      <c r="Q352" s="13"/>
      <c r="R352" s="13"/>
      <c r="S352" s="14"/>
      <c r="T352" s="13"/>
      <c r="U352" s="13"/>
      <c r="V352" s="13"/>
      <c r="W352" s="13"/>
      <c r="X352" s="13"/>
      <c r="Y352" s="13"/>
      <c r="Z352" s="13"/>
    </row>
    <row r="353" spans="1:26" ht="15.75">
      <c r="A353" s="11"/>
      <c r="B353" s="15"/>
      <c r="C353" s="11"/>
      <c r="D353" s="11"/>
      <c r="E353" s="15"/>
      <c r="F353" s="8"/>
      <c r="G353" s="8"/>
      <c r="H353" s="8"/>
      <c r="I353" s="8"/>
      <c r="J353" s="8"/>
      <c r="K353" s="8"/>
      <c r="L353" s="8"/>
      <c r="M353" s="15"/>
      <c r="N353" s="15"/>
      <c r="O353" s="13"/>
      <c r="P353" s="13"/>
      <c r="Q353" s="13"/>
      <c r="R353" s="13"/>
      <c r="S353" s="14"/>
      <c r="T353" s="13"/>
      <c r="U353" s="13"/>
      <c r="V353" s="13"/>
      <c r="W353" s="13"/>
      <c r="X353" s="13"/>
      <c r="Y353" s="13"/>
      <c r="Z353" s="13"/>
    </row>
    <row r="354" spans="1:26" ht="15.75">
      <c r="A354" s="11"/>
      <c r="B354" s="15"/>
      <c r="C354" s="11"/>
      <c r="D354" s="11"/>
      <c r="E354" s="15"/>
      <c r="F354" s="8"/>
      <c r="G354" s="8"/>
      <c r="H354" s="8"/>
      <c r="I354" s="8"/>
      <c r="J354" s="8"/>
      <c r="K354" s="8"/>
      <c r="L354" s="8"/>
      <c r="M354" s="15"/>
      <c r="N354" s="15"/>
      <c r="O354" s="13"/>
      <c r="P354" s="13"/>
      <c r="Q354" s="13"/>
      <c r="R354" s="13"/>
      <c r="S354" s="14"/>
      <c r="T354" s="13"/>
      <c r="U354" s="13"/>
      <c r="V354" s="13"/>
      <c r="W354" s="13"/>
      <c r="X354" s="13"/>
      <c r="Y354" s="13"/>
      <c r="Z354" s="13"/>
    </row>
    <row r="355" spans="1:26" ht="15.75">
      <c r="A355" s="11"/>
      <c r="B355" s="15"/>
      <c r="C355" s="11"/>
      <c r="D355" s="11"/>
      <c r="E355" s="15"/>
      <c r="F355" s="8"/>
      <c r="G355" s="8"/>
      <c r="H355" s="8"/>
      <c r="I355" s="8"/>
      <c r="J355" s="8"/>
      <c r="K355" s="8"/>
      <c r="L355" s="8"/>
      <c r="M355" s="15"/>
      <c r="N355" s="15"/>
      <c r="O355" s="13"/>
      <c r="P355" s="13"/>
      <c r="Q355" s="13"/>
      <c r="R355" s="13"/>
      <c r="S355" s="14"/>
      <c r="T355" s="13"/>
      <c r="U355" s="13"/>
      <c r="V355" s="13"/>
      <c r="W355" s="13"/>
      <c r="X355" s="13"/>
      <c r="Y355" s="13"/>
      <c r="Z355" s="13"/>
    </row>
    <row r="356" spans="1:26" ht="15.75">
      <c r="A356" s="11"/>
      <c r="B356" s="15"/>
      <c r="C356" s="11"/>
      <c r="D356" s="11"/>
      <c r="E356" s="15"/>
      <c r="F356" s="8"/>
      <c r="G356" s="8"/>
      <c r="H356" s="8"/>
      <c r="I356" s="8"/>
      <c r="J356" s="8"/>
      <c r="K356" s="8"/>
      <c r="L356" s="8"/>
      <c r="M356" s="15"/>
      <c r="N356" s="15"/>
      <c r="O356" s="13"/>
      <c r="P356" s="13"/>
      <c r="Q356" s="13"/>
      <c r="R356" s="13"/>
      <c r="S356" s="14"/>
      <c r="T356" s="13"/>
      <c r="U356" s="13"/>
      <c r="V356" s="13"/>
      <c r="W356" s="13"/>
      <c r="X356" s="13"/>
      <c r="Y356" s="13"/>
      <c r="Z356" s="13"/>
    </row>
    <row r="357" spans="1:26" ht="15.75">
      <c r="A357" s="11"/>
      <c r="B357" s="15"/>
      <c r="C357" s="11"/>
      <c r="D357" s="11"/>
      <c r="E357" s="15"/>
      <c r="F357" s="8"/>
      <c r="G357" s="8"/>
      <c r="H357" s="8"/>
      <c r="I357" s="8"/>
      <c r="J357" s="8"/>
      <c r="K357" s="8"/>
      <c r="L357" s="8"/>
      <c r="M357" s="15"/>
      <c r="N357" s="15"/>
      <c r="O357" s="13"/>
      <c r="P357" s="13"/>
      <c r="Q357" s="13"/>
      <c r="R357" s="13"/>
      <c r="S357" s="14"/>
      <c r="T357" s="13"/>
      <c r="U357" s="13"/>
      <c r="V357" s="13"/>
      <c r="W357" s="13"/>
      <c r="X357" s="13"/>
      <c r="Y357" s="13"/>
      <c r="Z357" s="13"/>
    </row>
    <row r="358" spans="1:26" ht="15.75">
      <c r="A358" s="11"/>
      <c r="B358" s="15"/>
      <c r="C358" s="11"/>
      <c r="D358" s="11"/>
      <c r="E358" s="15"/>
      <c r="F358" s="8"/>
      <c r="G358" s="8"/>
      <c r="H358" s="8"/>
      <c r="I358" s="8"/>
      <c r="J358" s="8"/>
      <c r="K358" s="8"/>
      <c r="L358" s="8"/>
      <c r="M358" s="15"/>
      <c r="N358" s="15"/>
      <c r="O358" s="13"/>
      <c r="P358" s="13"/>
      <c r="Q358" s="13"/>
      <c r="R358" s="13"/>
      <c r="S358" s="14"/>
      <c r="T358" s="13"/>
      <c r="U358" s="13"/>
      <c r="V358" s="13"/>
      <c r="W358" s="13"/>
      <c r="X358" s="13"/>
      <c r="Y358" s="13"/>
      <c r="Z358" s="13"/>
    </row>
    <row r="359" spans="1:26" ht="15.75">
      <c r="A359" s="11"/>
      <c r="B359" s="15"/>
      <c r="C359" s="11"/>
      <c r="D359" s="11"/>
      <c r="E359" s="15"/>
      <c r="F359" s="8"/>
      <c r="G359" s="8"/>
      <c r="H359" s="8"/>
      <c r="I359" s="8"/>
      <c r="J359" s="8"/>
      <c r="K359" s="8"/>
      <c r="L359" s="8"/>
      <c r="M359" s="15"/>
      <c r="N359" s="15"/>
      <c r="O359" s="13"/>
      <c r="P359" s="13"/>
      <c r="Q359" s="13"/>
      <c r="R359" s="13"/>
      <c r="S359" s="14"/>
      <c r="T359" s="13"/>
      <c r="U359" s="13"/>
      <c r="V359" s="13"/>
      <c r="W359" s="13"/>
      <c r="X359" s="13"/>
      <c r="Y359" s="13"/>
      <c r="Z359" s="13"/>
    </row>
    <row r="360" spans="1:26" ht="15.75">
      <c r="A360" s="11"/>
      <c r="B360" s="15"/>
      <c r="C360" s="11"/>
      <c r="D360" s="11"/>
      <c r="E360" s="15"/>
      <c r="F360" s="8"/>
      <c r="G360" s="8"/>
      <c r="H360" s="8"/>
      <c r="I360" s="8"/>
      <c r="J360" s="8"/>
      <c r="K360" s="8"/>
      <c r="L360" s="8"/>
      <c r="M360" s="15"/>
      <c r="N360" s="15"/>
      <c r="O360" s="13"/>
      <c r="P360" s="13"/>
      <c r="Q360" s="13"/>
      <c r="R360" s="13"/>
      <c r="S360" s="14"/>
      <c r="T360" s="13"/>
      <c r="U360" s="13"/>
      <c r="V360" s="13"/>
      <c r="W360" s="13"/>
      <c r="X360" s="13"/>
      <c r="Y360" s="13"/>
      <c r="Z360" s="13"/>
    </row>
    <row r="361" spans="1:26" ht="15.75">
      <c r="A361" s="11"/>
      <c r="B361" s="15"/>
      <c r="C361" s="11"/>
      <c r="D361" s="11"/>
      <c r="E361" s="15"/>
      <c r="F361" s="8"/>
      <c r="G361" s="8"/>
      <c r="H361" s="8"/>
      <c r="I361" s="8"/>
      <c r="J361" s="8"/>
      <c r="K361" s="8"/>
      <c r="L361" s="8"/>
      <c r="M361" s="15"/>
      <c r="N361" s="15"/>
      <c r="O361" s="13"/>
      <c r="P361" s="13"/>
      <c r="Q361" s="13"/>
      <c r="R361" s="13"/>
      <c r="S361" s="14"/>
      <c r="T361" s="13"/>
      <c r="U361" s="13"/>
      <c r="V361" s="13"/>
      <c r="W361" s="13"/>
      <c r="X361" s="13"/>
      <c r="Y361" s="13"/>
      <c r="Z361" s="13"/>
    </row>
    <row r="362" spans="1:26" ht="15.75">
      <c r="A362" s="11"/>
      <c r="B362" s="15"/>
      <c r="C362" s="11"/>
      <c r="D362" s="11"/>
      <c r="E362" s="15"/>
      <c r="F362" s="8"/>
      <c r="G362" s="8"/>
      <c r="H362" s="8"/>
      <c r="I362" s="8"/>
      <c r="J362" s="8"/>
      <c r="K362" s="8"/>
      <c r="L362" s="8"/>
      <c r="M362" s="15"/>
      <c r="N362" s="15"/>
      <c r="O362" s="13"/>
      <c r="P362" s="13"/>
      <c r="Q362" s="13"/>
      <c r="R362" s="13"/>
      <c r="S362" s="14"/>
      <c r="T362" s="13"/>
      <c r="U362" s="13"/>
      <c r="V362" s="13"/>
      <c r="W362" s="13"/>
      <c r="X362" s="13"/>
      <c r="Y362" s="13"/>
      <c r="Z362" s="13"/>
    </row>
    <row r="363" spans="1:26" ht="15.75">
      <c r="A363" s="11"/>
      <c r="B363" s="15"/>
      <c r="C363" s="11"/>
      <c r="D363" s="11"/>
      <c r="E363" s="15"/>
      <c r="F363" s="8"/>
      <c r="G363" s="8"/>
      <c r="H363" s="8"/>
      <c r="I363" s="8"/>
      <c r="J363" s="8"/>
      <c r="K363" s="8"/>
      <c r="L363" s="8"/>
      <c r="M363" s="15"/>
      <c r="N363" s="15"/>
      <c r="O363" s="13"/>
      <c r="P363" s="13"/>
      <c r="Q363" s="13"/>
      <c r="R363" s="13"/>
      <c r="S363" s="14"/>
      <c r="T363" s="13"/>
      <c r="U363" s="13"/>
      <c r="V363" s="13"/>
      <c r="W363" s="13"/>
      <c r="X363" s="13"/>
      <c r="Y363" s="13"/>
      <c r="Z363" s="13"/>
    </row>
    <row r="364" spans="1:26" ht="15.75">
      <c r="A364" s="11"/>
      <c r="B364" s="15"/>
      <c r="C364" s="11"/>
      <c r="D364" s="11"/>
      <c r="E364" s="15"/>
      <c r="F364" s="8"/>
      <c r="G364" s="8"/>
      <c r="H364" s="8"/>
      <c r="I364" s="8"/>
      <c r="J364" s="8"/>
      <c r="K364" s="8"/>
      <c r="L364" s="8"/>
      <c r="M364" s="15"/>
      <c r="N364" s="15"/>
      <c r="O364" s="13"/>
      <c r="P364" s="13"/>
      <c r="Q364" s="13"/>
      <c r="R364" s="13"/>
      <c r="S364" s="14"/>
      <c r="T364" s="13"/>
      <c r="U364" s="13"/>
      <c r="V364" s="13"/>
      <c r="W364" s="13"/>
      <c r="X364" s="13"/>
      <c r="Y364" s="13"/>
      <c r="Z364" s="13"/>
    </row>
    <row r="365" spans="1:26" ht="15.75">
      <c r="A365" s="11"/>
      <c r="B365" s="15"/>
      <c r="C365" s="11"/>
      <c r="D365" s="11"/>
      <c r="E365" s="15"/>
      <c r="F365" s="8"/>
      <c r="G365" s="8"/>
      <c r="H365" s="8"/>
      <c r="I365" s="8"/>
      <c r="J365" s="8"/>
      <c r="K365" s="8"/>
      <c r="L365" s="8"/>
      <c r="M365" s="15"/>
      <c r="N365" s="15"/>
      <c r="O365" s="13"/>
      <c r="P365" s="13"/>
      <c r="Q365" s="13"/>
      <c r="R365" s="13"/>
      <c r="S365" s="14"/>
      <c r="T365" s="13"/>
      <c r="U365" s="13"/>
      <c r="V365" s="13"/>
      <c r="W365" s="13"/>
      <c r="X365" s="13"/>
      <c r="Y365" s="13"/>
      <c r="Z365" s="13"/>
    </row>
    <row r="366" spans="1:26" ht="15.75">
      <c r="A366" s="11"/>
      <c r="B366" s="15"/>
      <c r="C366" s="11"/>
      <c r="D366" s="11"/>
      <c r="E366" s="15"/>
      <c r="F366" s="8"/>
      <c r="G366" s="8"/>
      <c r="H366" s="8"/>
      <c r="I366" s="8"/>
      <c r="J366" s="8"/>
      <c r="K366" s="8"/>
      <c r="L366" s="8"/>
      <c r="M366" s="15"/>
      <c r="N366" s="15"/>
      <c r="O366" s="13"/>
      <c r="P366" s="13"/>
      <c r="Q366" s="13"/>
      <c r="R366" s="13"/>
      <c r="S366" s="14"/>
      <c r="T366" s="13"/>
      <c r="U366" s="13"/>
      <c r="V366" s="13"/>
      <c r="W366" s="13"/>
      <c r="X366" s="13"/>
      <c r="Y366" s="13"/>
      <c r="Z366" s="13"/>
    </row>
    <row r="367" spans="1:26" ht="15.75">
      <c r="A367" s="11"/>
      <c r="B367" s="15"/>
      <c r="C367" s="11"/>
      <c r="D367" s="11"/>
      <c r="E367" s="15"/>
      <c r="F367" s="8"/>
      <c r="G367" s="8"/>
      <c r="H367" s="8"/>
      <c r="I367" s="8"/>
      <c r="J367" s="8"/>
      <c r="K367" s="8"/>
      <c r="L367" s="8"/>
      <c r="M367" s="15"/>
      <c r="N367" s="15"/>
      <c r="O367" s="13"/>
      <c r="P367" s="13"/>
      <c r="Q367" s="13"/>
      <c r="R367" s="13"/>
      <c r="S367" s="14"/>
      <c r="T367" s="13"/>
      <c r="U367" s="13"/>
      <c r="V367" s="13"/>
      <c r="W367" s="13"/>
      <c r="X367" s="13"/>
      <c r="Y367" s="13"/>
      <c r="Z367" s="13"/>
    </row>
    <row r="368" spans="1:26" ht="15.75">
      <c r="A368" s="11"/>
      <c r="B368" s="15"/>
      <c r="C368" s="11"/>
      <c r="D368" s="11"/>
      <c r="E368" s="15"/>
      <c r="F368" s="8"/>
      <c r="G368" s="8"/>
      <c r="H368" s="8"/>
      <c r="I368" s="8"/>
      <c r="J368" s="8"/>
      <c r="K368" s="8"/>
      <c r="L368" s="8"/>
      <c r="M368" s="15"/>
      <c r="N368" s="15"/>
      <c r="O368" s="13"/>
      <c r="P368" s="13"/>
      <c r="Q368" s="13"/>
      <c r="R368" s="13"/>
      <c r="S368" s="14"/>
      <c r="T368" s="13"/>
      <c r="U368" s="13"/>
      <c r="V368" s="13"/>
      <c r="W368" s="13"/>
      <c r="X368" s="13"/>
      <c r="Y368" s="13"/>
      <c r="Z368" s="13"/>
    </row>
    <row r="369" spans="1:26" ht="15.75">
      <c r="A369" s="11"/>
      <c r="B369" s="15"/>
      <c r="C369" s="11"/>
      <c r="D369" s="11"/>
      <c r="E369" s="15"/>
      <c r="F369" s="8"/>
      <c r="G369" s="8"/>
      <c r="H369" s="8"/>
      <c r="I369" s="8"/>
      <c r="J369" s="8"/>
      <c r="K369" s="8"/>
      <c r="L369" s="8"/>
      <c r="M369" s="15"/>
      <c r="N369" s="15"/>
      <c r="O369" s="13"/>
      <c r="P369" s="13"/>
      <c r="Q369" s="13"/>
      <c r="R369" s="13"/>
      <c r="S369" s="14"/>
      <c r="T369" s="13"/>
      <c r="U369" s="13"/>
      <c r="V369" s="13"/>
      <c r="W369" s="13"/>
      <c r="X369" s="13"/>
      <c r="Y369" s="13"/>
      <c r="Z369" s="13"/>
    </row>
    <row r="370" spans="1:26" ht="15.75">
      <c r="A370" s="11"/>
      <c r="B370" s="15"/>
      <c r="C370" s="11"/>
      <c r="D370" s="11"/>
      <c r="E370" s="15"/>
      <c r="F370" s="8"/>
      <c r="G370" s="8"/>
      <c r="H370" s="8"/>
      <c r="I370" s="8"/>
      <c r="J370" s="8"/>
      <c r="K370" s="8"/>
      <c r="L370" s="8"/>
      <c r="M370" s="15"/>
      <c r="N370" s="15"/>
      <c r="O370" s="13"/>
      <c r="P370" s="13"/>
      <c r="Q370" s="13"/>
      <c r="R370" s="13"/>
      <c r="S370" s="14"/>
      <c r="T370" s="13"/>
      <c r="U370" s="13"/>
      <c r="V370" s="13"/>
      <c r="W370" s="13"/>
      <c r="X370" s="13"/>
      <c r="Y370" s="13"/>
      <c r="Z370" s="13"/>
    </row>
    <row r="371" spans="1:26" ht="15.75">
      <c r="A371" s="11"/>
      <c r="B371" s="15"/>
      <c r="C371" s="11"/>
      <c r="D371" s="11"/>
      <c r="E371" s="15"/>
      <c r="F371" s="8"/>
      <c r="G371" s="8"/>
      <c r="H371" s="8"/>
      <c r="I371" s="8"/>
      <c r="J371" s="8"/>
      <c r="K371" s="8"/>
      <c r="L371" s="8"/>
      <c r="M371" s="15"/>
      <c r="N371" s="15"/>
      <c r="O371" s="13"/>
      <c r="P371" s="13"/>
      <c r="Q371" s="13"/>
      <c r="R371" s="13"/>
      <c r="S371" s="14"/>
      <c r="T371" s="13"/>
      <c r="U371" s="13"/>
      <c r="V371" s="13"/>
      <c r="W371" s="13"/>
      <c r="X371" s="13"/>
      <c r="Y371" s="13"/>
      <c r="Z371" s="13"/>
    </row>
    <row r="372" spans="1:26" ht="15.75">
      <c r="A372" s="11"/>
      <c r="B372" s="15"/>
      <c r="C372" s="11"/>
      <c r="D372" s="11"/>
      <c r="E372" s="15"/>
      <c r="F372" s="8"/>
      <c r="G372" s="8"/>
      <c r="H372" s="8"/>
      <c r="I372" s="8"/>
      <c r="J372" s="8"/>
      <c r="K372" s="8"/>
      <c r="L372" s="8"/>
      <c r="M372" s="15"/>
      <c r="N372" s="15"/>
      <c r="O372" s="13"/>
      <c r="P372" s="13"/>
      <c r="Q372" s="13"/>
      <c r="R372" s="13"/>
      <c r="S372" s="14"/>
      <c r="T372" s="13"/>
      <c r="U372" s="13"/>
      <c r="V372" s="13"/>
      <c r="W372" s="13"/>
      <c r="X372" s="13"/>
      <c r="Y372" s="13"/>
      <c r="Z372" s="13"/>
    </row>
    <row r="373" spans="1:26" ht="15.75">
      <c r="A373" s="11"/>
      <c r="B373" s="15"/>
      <c r="C373" s="11"/>
      <c r="D373" s="11"/>
      <c r="E373" s="15"/>
      <c r="F373" s="8"/>
      <c r="G373" s="8"/>
      <c r="H373" s="8"/>
      <c r="I373" s="8"/>
      <c r="J373" s="8"/>
      <c r="K373" s="8"/>
      <c r="L373" s="8"/>
      <c r="M373" s="15"/>
      <c r="N373" s="15"/>
      <c r="O373" s="13"/>
      <c r="P373" s="13"/>
      <c r="Q373" s="13"/>
      <c r="R373" s="13"/>
      <c r="S373" s="14"/>
      <c r="T373" s="13"/>
      <c r="U373" s="13"/>
      <c r="V373" s="13"/>
      <c r="W373" s="13"/>
      <c r="X373" s="13"/>
      <c r="Y373" s="13"/>
      <c r="Z373" s="13"/>
    </row>
    <row r="374" spans="1:26" ht="15.75">
      <c r="A374" s="11"/>
      <c r="B374" s="15"/>
      <c r="C374" s="11"/>
      <c r="D374" s="11"/>
      <c r="E374" s="15"/>
      <c r="F374" s="8"/>
      <c r="G374" s="8"/>
      <c r="H374" s="8"/>
      <c r="I374" s="8"/>
      <c r="J374" s="8"/>
      <c r="K374" s="8"/>
      <c r="L374" s="8"/>
      <c r="M374" s="15"/>
      <c r="N374" s="15"/>
      <c r="O374" s="13"/>
      <c r="P374" s="13"/>
      <c r="Q374" s="13"/>
      <c r="R374" s="13"/>
      <c r="S374" s="14"/>
      <c r="T374" s="13"/>
      <c r="U374" s="13"/>
      <c r="V374" s="13"/>
      <c r="W374" s="13"/>
      <c r="X374" s="13"/>
      <c r="Y374" s="13"/>
      <c r="Z374" s="13"/>
    </row>
    <row r="375" spans="1:26" ht="15.75">
      <c r="A375" s="11"/>
      <c r="B375" s="15"/>
      <c r="C375" s="11"/>
      <c r="D375" s="11"/>
      <c r="E375" s="15"/>
      <c r="F375" s="8"/>
      <c r="G375" s="8"/>
      <c r="H375" s="8"/>
      <c r="I375" s="8"/>
      <c r="J375" s="8"/>
      <c r="K375" s="8"/>
      <c r="L375" s="8"/>
      <c r="M375" s="15"/>
      <c r="N375" s="15"/>
      <c r="O375" s="13"/>
      <c r="P375" s="13"/>
      <c r="Q375" s="13"/>
      <c r="R375" s="13"/>
      <c r="S375" s="14"/>
      <c r="T375" s="13"/>
      <c r="U375" s="13"/>
      <c r="V375" s="13"/>
      <c r="W375" s="13"/>
      <c r="X375" s="13"/>
      <c r="Y375" s="13"/>
      <c r="Z375" s="13"/>
    </row>
    <row r="376" spans="1:26" ht="15.75">
      <c r="A376" s="11"/>
      <c r="B376" s="15"/>
      <c r="C376" s="11"/>
      <c r="D376" s="11"/>
      <c r="E376" s="15"/>
      <c r="F376" s="8"/>
      <c r="G376" s="8"/>
      <c r="H376" s="8"/>
      <c r="I376" s="8"/>
      <c r="J376" s="8"/>
      <c r="K376" s="8"/>
      <c r="L376" s="8"/>
      <c r="M376" s="15"/>
      <c r="N376" s="15"/>
      <c r="O376" s="13"/>
      <c r="P376" s="13"/>
      <c r="Q376" s="13"/>
      <c r="R376" s="13"/>
      <c r="S376" s="14"/>
      <c r="T376" s="13"/>
      <c r="U376" s="13"/>
      <c r="V376" s="13"/>
      <c r="W376" s="13"/>
      <c r="X376" s="13"/>
      <c r="Y376" s="13"/>
      <c r="Z376" s="13"/>
    </row>
    <row r="377" spans="1:26" ht="15.75">
      <c r="A377" s="11"/>
      <c r="B377" s="15"/>
      <c r="C377" s="11"/>
      <c r="D377" s="11"/>
      <c r="E377" s="15"/>
      <c r="F377" s="8"/>
      <c r="G377" s="8"/>
      <c r="H377" s="8"/>
      <c r="I377" s="8"/>
      <c r="J377" s="8"/>
      <c r="K377" s="8"/>
      <c r="L377" s="8"/>
      <c r="M377" s="15"/>
      <c r="N377" s="15"/>
      <c r="O377" s="13"/>
      <c r="P377" s="13"/>
      <c r="Q377" s="13"/>
      <c r="R377" s="13"/>
      <c r="S377" s="14"/>
      <c r="T377" s="13"/>
      <c r="U377" s="13"/>
      <c r="V377" s="13"/>
      <c r="W377" s="13"/>
      <c r="X377" s="13"/>
      <c r="Y377" s="13"/>
      <c r="Z377" s="13"/>
    </row>
    <row r="378" spans="1:26" ht="15.75">
      <c r="A378" s="11"/>
      <c r="B378" s="15"/>
      <c r="C378" s="11"/>
      <c r="D378" s="11"/>
      <c r="E378" s="15"/>
      <c r="F378" s="8"/>
      <c r="G378" s="8"/>
      <c r="H378" s="8"/>
      <c r="I378" s="8"/>
      <c r="J378" s="8"/>
      <c r="K378" s="8"/>
      <c r="L378" s="8"/>
      <c r="M378" s="15"/>
      <c r="N378" s="15"/>
      <c r="O378" s="13"/>
      <c r="P378" s="13"/>
      <c r="Q378" s="13"/>
      <c r="R378" s="13"/>
      <c r="S378" s="14"/>
      <c r="T378" s="13"/>
      <c r="U378" s="13"/>
      <c r="V378" s="13"/>
      <c r="W378" s="13"/>
      <c r="X378" s="13"/>
      <c r="Y378" s="13"/>
      <c r="Z378" s="13"/>
    </row>
    <row r="379" spans="1:26" ht="15.75">
      <c r="A379" s="11"/>
      <c r="B379" s="15"/>
      <c r="C379" s="11"/>
      <c r="D379" s="11"/>
      <c r="E379" s="15"/>
      <c r="F379" s="8"/>
      <c r="G379" s="8"/>
      <c r="H379" s="8"/>
      <c r="I379" s="8"/>
      <c r="J379" s="8"/>
      <c r="K379" s="8"/>
      <c r="L379" s="8"/>
      <c r="M379" s="15"/>
      <c r="N379" s="15"/>
      <c r="O379" s="13"/>
      <c r="P379" s="13"/>
      <c r="Q379" s="13"/>
      <c r="R379" s="13"/>
      <c r="S379" s="14"/>
      <c r="T379" s="13"/>
      <c r="U379" s="13"/>
      <c r="V379" s="13"/>
      <c r="W379" s="13"/>
      <c r="X379" s="13"/>
      <c r="Y379" s="13"/>
      <c r="Z379" s="13"/>
    </row>
    <row r="380" spans="1:26" ht="15.75">
      <c r="A380" s="11"/>
      <c r="B380" s="15"/>
      <c r="C380" s="11"/>
      <c r="D380" s="11"/>
      <c r="E380" s="15"/>
      <c r="F380" s="8"/>
      <c r="G380" s="8"/>
      <c r="H380" s="8"/>
      <c r="I380" s="8"/>
      <c r="J380" s="8"/>
      <c r="K380" s="8"/>
      <c r="L380" s="8"/>
      <c r="M380" s="15"/>
      <c r="N380" s="15"/>
      <c r="O380" s="13"/>
      <c r="P380" s="13"/>
      <c r="Q380" s="13"/>
      <c r="R380" s="13"/>
      <c r="S380" s="14"/>
      <c r="T380" s="13"/>
      <c r="U380" s="13"/>
      <c r="V380" s="13"/>
      <c r="W380" s="13"/>
      <c r="X380" s="13"/>
      <c r="Y380" s="13"/>
      <c r="Z380" s="13"/>
    </row>
    <row r="381" spans="1:26" ht="15.75">
      <c r="A381" s="11"/>
      <c r="B381" s="15"/>
      <c r="C381" s="11"/>
      <c r="D381" s="11"/>
      <c r="E381" s="15"/>
      <c r="F381" s="8"/>
      <c r="G381" s="8"/>
      <c r="H381" s="8"/>
      <c r="I381" s="8"/>
      <c r="J381" s="8"/>
      <c r="K381" s="8"/>
      <c r="L381" s="8"/>
      <c r="M381" s="15"/>
      <c r="N381" s="15"/>
      <c r="O381" s="13"/>
      <c r="P381" s="13"/>
      <c r="Q381" s="13"/>
      <c r="R381" s="13"/>
      <c r="S381" s="14"/>
      <c r="T381" s="13"/>
      <c r="U381" s="13"/>
      <c r="V381" s="13"/>
      <c r="W381" s="13"/>
      <c r="X381" s="13"/>
      <c r="Y381" s="13"/>
      <c r="Z381" s="13"/>
    </row>
    <row r="382" spans="1:26" ht="15.75">
      <c r="A382" s="11"/>
      <c r="B382" s="15"/>
      <c r="C382" s="11"/>
      <c r="D382" s="11"/>
      <c r="E382" s="15"/>
      <c r="F382" s="8"/>
      <c r="G382" s="8"/>
      <c r="H382" s="8"/>
      <c r="I382" s="8"/>
      <c r="J382" s="8"/>
      <c r="K382" s="8"/>
      <c r="L382" s="8"/>
      <c r="M382" s="15"/>
      <c r="N382" s="15"/>
      <c r="O382" s="13"/>
      <c r="P382" s="13"/>
      <c r="Q382" s="13"/>
      <c r="R382" s="13"/>
      <c r="S382" s="14"/>
      <c r="T382" s="13"/>
      <c r="U382" s="13"/>
      <c r="V382" s="13"/>
      <c r="W382" s="13"/>
      <c r="X382" s="13"/>
      <c r="Y382" s="13"/>
      <c r="Z382" s="13"/>
    </row>
    <row r="383" spans="1:26" ht="15.75">
      <c r="A383" s="11"/>
      <c r="B383" s="15"/>
      <c r="C383" s="11"/>
      <c r="D383" s="11"/>
      <c r="E383" s="15"/>
      <c r="F383" s="8"/>
      <c r="G383" s="8"/>
      <c r="H383" s="8"/>
      <c r="I383" s="8"/>
      <c r="J383" s="8"/>
      <c r="K383" s="8"/>
      <c r="L383" s="8"/>
      <c r="M383" s="15"/>
      <c r="N383" s="15"/>
      <c r="O383" s="13"/>
      <c r="P383" s="13"/>
      <c r="Q383" s="13"/>
      <c r="R383" s="13"/>
      <c r="S383" s="14"/>
      <c r="T383" s="13"/>
      <c r="U383" s="13"/>
      <c r="V383" s="13"/>
      <c r="W383" s="13"/>
      <c r="X383" s="13"/>
      <c r="Y383" s="13"/>
      <c r="Z383" s="13"/>
    </row>
    <row r="384" spans="1:26" ht="15.75">
      <c r="A384" s="11"/>
      <c r="B384" s="15"/>
      <c r="C384" s="11"/>
      <c r="D384" s="11"/>
      <c r="E384" s="15"/>
      <c r="F384" s="8"/>
      <c r="G384" s="8"/>
      <c r="H384" s="8"/>
      <c r="I384" s="8"/>
      <c r="J384" s="8"/>
      <c r="K384" s="8"/>
      <c r="L384" s="8"/>
      <c r="M384" s="15"/>
      <c r="N384" s="15"/>
      <c r="O384" s="13"/>
      <c r="P384" s="13"/>
      <c r="Q384" s="13"/>
      <c r="R384" s="13"/>
      <c r="S384" s="14"/>
      <c r="T384" s="13"/>
      <c r="U384" s="13"/>
      <c r="V384" s="13"/>
      <c r="W384" s="13"/>
      <c r="X384" s="13"/>
      <c r="Y384" s="13"/>
      <c r="Z384" s="13"/>
    </row>
    <row r="385" spans="1:26" ht="15.75">
      <c r="A385" s="11"/>
      <c r="B385" s="15"/>
      <c r="C385" s="11"/>
      <c r="D385" s="11"/>
      <c r="E385" s="15"/>
      <c r="F385" s="8"/>
      <c r="G385" s="8"/>
      <c r="H385" s="8"/>
      <c r="I385" s="8"/>
      <c r="J385" s="8"/>
      <c r="K385" s="8"/>
      <c r="L385" s="8"/>
      <c r="M385" s="15"/>
      <c r="N385" s="15"/>
      <c r="O385" s="13"/>
      <c r="P385" s="13"/>
      <c r="Q385" s="13"/>
      <c r="R385" s="13"/>
      <c r="S385" s="14"/>
      <c r="T385" s="13"/>
      <c r="U385" s="13"/>
      <c r="V385" s="13"/>
      <c r="W385" s="13"/>
      <c r="X385" s="13"/>
      <c r="Y385" s="13"/>
      <c r="Z385" s="13"/>
    </row>
    <row r="386" spans="1:26" ht="15.75">
      <c r="A386" s="11"/>
      <c r="B386" s="15"/>
      <c r="C386" s="11"/>
      <c r="D386" s="11"/>
      <c r="E386" s="15"/>
      <c r="F386" s="8"/>
      <c r="G386" s="8"/>
      <c r="H386" s="8"/>
      <c r="I386" s="8"/>
      <c r="J386" s="8"/>
      <c r="K386" s="8"/>
      <c r="L386" s="8"/>
      <c r="M386" s="15"/>
      <c r="N386" s="15"/>
      <c r="O386" s="13"/>
      <c r="P386" s="13"/>
      <c r="Q386" s="13"/>
      <c r="R386" s="13"/>
      <c r="S386" s="14"/>
      <c r="T386" s="13"/>
      <c r="U386" s="13"/>
      <c r="V386" s="13"/>
      <c r="W386" s="13"/>
      <c r="X386" s="13"/>
      <c r="Y386" s="13"/>
      <c r="Z386" s="13"/>
    </row>
    <row r="387" spans="1:26" ht="15.75">
      <c r="A387" s="11"/>
      <c r="B387" s="15"/>
      <c r="C387" s="11"/>
      <c r="D387" s="11"/>
      <c r="E387" s="15"/>
      <c r="F387" s="8"/>
      <c r="G387" s="8"/>
      <c r="H387" s="8"/>
      <c r="I387" s="8"/>
      <c r="J387" s="8"/>
      <c r="K387" s="8"/>
      <c r="L387" s="8"/>
      <c r="M387" s="15"/>
      <c r="N387" s="15"/>
      <c r="O387" s="13"/>
      <c r="P387" s="13"/>
      <c r="Q387" s="13"/>
      <c r="R387" s="13"/>
      <c r="S387" s="14"/>
      <c r="T387" s="13"/>
      <c r="U387" s="13"/>
      <c r="V387" s="13"/>
      <c r="W387" s="13"/>
      <c r="X387" s="13"/>
      <c r="Y387" s="13"/>
      <c r="Z387" s="13"/>
    </row>
    <row r="388" spans="1:26" ht="15.75">
      <c r="A388" s="11"/>
      <c r="B388" s="15"/>
      <c r="C388" s="11"/>
      <c r="D388" s="11"/>
      <c r="E388" s="15"/>
      <c r="F388" s="8"/>
      <c r="G388" s="8"/>
      <c r="H388" s="8"/>
      <c r="I388" s="8"/>
      <c r="J388" s="8"/>
      <c r="K388" s="8"/>
      <c r="L388" s="8"/>
      <c r="M388" s="15"/>
      <c r="N388" s="15"/>
      <c r="O388" s="13"/>
      <c r="P388" s="13"/>
      <c r="Q388" s="13"/>
      <c r="R388" s="13"/>
      <c r="S388" s="14"/>
      <c r="T388" s="13"/>
      <c r="U388" s="13"/>
      <c r="V388" s="13"/>
      <c r="W388" s="13"/>
      <c r="X388" s="13"/>
      <c r="Y388" s="13"/>
      <c r="Z388" s="13"/>
    </row>
    <row r="389" spans="1:26" ht="15.75">
      <c r="A389" s="11"/>
      <c r="B389" s="15"/>
      <c r="C389" s="11"/>
      <c r="D389" s="11"/>
      <c r="E389" s="15"/>
      <c r="F389" s="8"/>
      <c r="G389" s="8"/>
      <c r="H389" s="8"/>
      <c r="I389" s="8"/>
      <c r="J389" s="8"/>
      <c r="K389" s="8"/>
      <c r="L389" s="8"/>
      <c r="M389" s="15"/>
      <c r="N389" s="15"/>
      <c r="O389" s="13"/>
      <c r="P389" s="13"/>
      <c r="Q389" s="13"/>
      <c r="R389" s="13"/>
      <c r="S389" s="14"/>
      <c r="T389" s="13"/>
      <c r="U389" s="13"/>
      <c r="V389" s="13"/>
      <c r="W389" s="13"/>
      <c r="X389" s="13"/>
      <c r="Y389" s="13"/>
      <c r="Z389" s="13"/>
    </row>
    <row r="390" spans="1:26" ht="15.75">
      <c r="A390" s="11"/>
      <c r="B390" s="15"/>
      <c r="C390" s="11"/>
      <c r="D390" s="11"/>
      <c r="E390" s="15"/>
      <c r="F390" s="8"/>
      <c r="G390" s="8"/>
      <c r="H390" s="8"/>
      <c r="I390" s="8"/>
      <c r="J390" s="8"/>
      <c r="K390" s="8"/>
      <c r="L390" s="8"/>
      <c r="M390" s="15"/>
      <c r="N390" s="15"/>
      <c r="O390" s="13"/>
      <c r="P390" s="13"/>
      <c r="Q390" s="13"/>
      <c r="R390" s="13"/>
      <c r="S390" s="14"/>
      <c r="T390" s="13"/>
      <c r="U390" s="13"/>
      <c r="V390" s="13"/>
      <c r="W390" s="13"/>
      <c r="X390" s="13"/>
      <c r="Y390" s="13"/>
      <c r="Z390" s="13"/>
    </row>
    <row r="391" spans="1:26" ht="15.75">
      <c r="A391" s="11"/>
      <c r="B391" s="15"/>
      <c r="C391" s="11"/>
      <c r="D391" s="11"/>
      <c r="E391" s="15"/>
      <c r="F391" s="8"/>
      <c r="G391" s="8"/>
      <c r="H391" s="8"/>
      <c r="I391" s="8"/>
      <c r="J391" s="8"/>
      <c r="K391" s="8"/>
      <c r="L391" s="8"/>
      <c r="M391" s="15"/>
      <c r="N391" s="15"/>
      <c r="O391" s="13"/>
      <c r="P391" s="13"/>
      <c r="Q391" s="13"/>
      <c r="R391" s="13"/>
      <c r="S391" s="14"/>
      <c r="T391" s="13"/>
      <c r="U391" s="13"/>
      <c r="V391" s="13"/>
      <c r="W391" s="13"/>
      <c r="X391" s="13"/>
      <c r="Y391" s="13"/>
      <c r="Z391" s="13"/>
    </row>
    <row r="392" spans="1:26" ht="15.75">
      <c r="A392" s="11"/>
      <c r="B392" s="15"/>
      <c r="C392" s="11"/>
      <c r="D392" s="11"/>
      <c r="E392" s="15"/>
      <c r="F392" s="8"/>
      <c r="G392" s="8"/>
      <c r="H392" s="8"/>
      <c r="I392" s="8"/>
      <c r="J392" s="8"/>
      <c r="K392" s="8"/>
      <c r="L392" s="8"/>
      <c r="M392" s="15"/>
      <c r="N392" s="15"/>
      <c r="O392" s="13"/>
      <c r="P392" s="13"/>
      <c r="Q392" s="13"/>
      <c r="R392" s="13"/>
      <c r="S392" s="14"/>
      <c r="T392" s="13"/>
      <c r="U392" s="13"/>
      <c r="V392" s="13"/>
      <c r="W392" s="13"/>
      <c r="X392" s="13"/>
      <c r="Y392" s="13"/>
      <c r="Z392" s="13"/>
    </row>
    <row r="393" spans="1:26" ht="15.75">
      <c r="A393" s="11"/>
      <c r="B393" s="15"/>
      <c r="C393" s="11"/>
      <c r="D393" s="11"/>
      <c r="E393" s="15"/>
      <c r="F393" s="8"/>
      <c r="G393" s="8"/>
      <c r="H393" s="8"/>
      <c r="I393" s="8"/>
      <c r="J393" s="8"/>
      <c r="K393" s="8"/>
      <c r="L393" s="8"/>
      <c r="M393" s="15"/>
      <c r="N393" s="15"/>
      <c r="O393" s="13"/>
      <c r="P393" s="13"/>
      <c r="Q393" s="13"/>
      <c r="R393" s="13"/>
      <c r="S393" s="14"/>
      <c r="T393" s="13"/>
      <c r="U393" s="13"/>
      <c r="V393" s="13"/>
      <c r="W393" s="13"/>
      <c r="X393" s="13"/>
      <c r="Y393" s="13"/>
      <c r="Z393" s="13"/>
    </row>
    <row r="394" spans="1:26" ht="15.75">
      <c r="A394" s="11"/>
      <c r="B394" s="15"/>
      <c r="C394" s="11"/>
      <c r="D394" s="11"/>
      <c r="E394" s="15"/>
      <c r="F394" s="8"/>
      <c r="G394" s="8"/>
      <c r="H394" s="8"/>
      <c r="I394" s="8"/>
      <c r="J394" s="8"/>
      <c r="K394" s="8"/>
      <c r="L394" s="8"/>
      <c r="M394" s="15"/>
      <c r="N394" s="15"/>
      <c r="O394" s="13"/>
      <c r="P394" s="13"/>
      <c r="Q394" s="13"/>
      <c r="R394" s="13"/>
      <c r="S394" s="14"/>
      <c r="T394" s="13"/>
      <c r="U394" s="13"/>
      <c r="V394" s="13"/>
      <c r="W394" s="13"/>
      <c r="X394" s="13"/>
      <c r="Y394" s="13"/>
      <c r="Z394" s="13"/>
    </row>
    <row r="395" spans="1:26" ht="15.75">
      <c r="A395" s="11"/>
      <c r="B395" s="15"/>
      <c r="C395" s="11"/>
      <c r="D395" s="11"/>
      <c r="E395" s="15"/>
      <c r="F395" s="8"/>
      <c r="G395" s="8"/>
      <c r="H395" s="8"/>
      <c r="I395" s="8"/>
      <c r="J395" s="8"/>
      <c r="K395" s="8"/>
      <c r="L395" s="8"/>
      <c r="M395" s="15"/>
      <c r="N395" s="15"/>
      <c r="O395" s="13"/>
      <c r="P395" s="13"/>
      <c r="Q395" s="13"/>
      <c r="R395" s="13"/>
      <c r="S395" s="14"/>
      <c r="T395" s="13"/>
      <c r="U395" s="13"/>
      <c r="V395" s="13"/>
      <c r="W395" s="13"/>
      <c r="X395" s="13"/>
      <c r="Y395" s="13"/>
      <c r="Z395" s="13"/>
    </row>
    <row r="396" spans="1:26" ht="15.75">
      <c r="A396" s="11"/>
      <c r="B396" s="15"/>
      <c r="C396" s="11"/>
      <c r="D396" s="11"/>
      <c r="E396" s="15"/>
      <c r="F396" s="8"/>
      <c r="G396" s="8"/>
      <c r="H396" s="8"/>
      <c r="I396" s="8"/>
      <c r="J396" s="8"/>
      <c r="K396" s="8"/>
      <c r="L396" s="8"/>
      <c r="M396" s="15"/>
      <c r="N396" s="15"/>
      <c r="O396" s="13"/>
      <c r="P396" s="13"/>
      <c r="Q396" s="13"/>
      <c r="R396" s="13"/>
      <c r="S396" s="14"/>
      <c r="T396" s="13"/>
      <c r="U396" s="13"/>
      <c r="V396" s="13"/>
      <c r="W396" s="13"/>
      <c r="X396" s="13"/>
      <c r="Y396" s="13"/>
      <c r="Z396" s="13"/>
    </row>
    <row r="397" spans="1:26" ht="15.75">
      <c r="A397" s="11"/>
      <c r="B397" s="15"/>
      <c r="C397" s="11"/>
      <c r="D397" s="11"/>
      <c r="E397" s="15"/>
      <c r="F397" s="8"/>
      <c r="G397" s="8"/>
      <c r="H397" s="8"/>
      <c r="I397" s="8"/>
      <c r="J397" s="8"/>
      <c r="K397" s="8"/>
      <c r="L397" s="8"/>
      <c r="M397" s="15"/>
      <c r="N397" s="15"/>
      <c r="O397" s="13"/>
      <c r="P397" s="13"/>
      <c r="Q397" s="13"/>
      <c r="R397" s="13"/>
      <c r="S397" s="14"/>
      <c r="T397" s="13"/>
      <c r="U397" s="13"/>
      <c r="V397" s="13"/>
      <c r="W397" s="13"/>
      <c r="X397" s="13"/>
      <c r="Y397" s="13"/>
      <c r="Z397" s="13"/>
    </row>
    <row r="398" spans="1:26" ht="15.75">
      <c r="A398" s="11"/>
      <c r="B398" s="15"/>
      <c r="C398" s="11"/>
      <c r="D398" s="11"/>
      <c r="E398" s="15"/>
      <c r="F398" s="8"/>
      <c r="G398" s="8"/>
      <c r="H398" s="8"/>
      <c r="I398" s="8"/>
      <c r="J398" s="8"/>
      <c r="K398" s="8"/>
      <c r="L398" s="8"/>
      <c r="M398" s="15"/>
      <c r="N398" s="15"/>
      <c r="O398" s="13"/>
      <c r="P398" s="13"/>
      <c r="Q398" s="13"/>
      <c r="R398" s="13"/>
      <c r="S398" s="14"/>
      <c r="T398" s="13"/>
      <c r="U398" s="13"/>
      <c r="V398" s="13"/>
      <c r="W398" s="13"/>
      <c r="X398" s="13"/>
      <c r="Y398" s="13"/>
      <c r="Z398" s="13"/>
    </row>
    <row r="399" spans="1:26" ht="15.75">
      <c r="A399" s="11"/>
      <c r="B399" s="15"/>
      <c r="C399" s="11"/>
      <c r="D399" s="11"/>
      <c r="E399" s="15"/>
      <c r="F399" s="8"/>
      <c r="G399" s="8"/>
      <c r="H399" s="8"/>
      <c r="I399" s="8"/>
      <c r="J399" s="8"/>
      <c r="K399" s="8"/>
      <c r="L399" s="8"/>
      <c r="M399" s="15"/>
      <c r="N399" s="15"/>
      <c r="O399" s="13"/>
      <c r="P399" s="13"/>
      <c r="Q399" s="13"/>
      <c r="R399" s="13"/>
      <c r="S399" s="14"/>
      <c r="T399" s="13"/>
      <c r="U399" s="13"/>
      <c r="V399" s="13"/>
      <c r="W399" s="13"/>
      <c r="X399" s="13"/>
      <c r="Y399" s="13"/>
      <c r="Z399" s="13"/>
    </row>
    <row r="400" spans="1:26" ht="15.75">
      <c r="A400" s="11"/>
      <c r="B400" s="15"/>
      <c r="C400" s="11"/>
      <c r="D400" s="11"/>
      <c r="E400" s="15"/>
      <c r="F400" s="8"/>
      <c r="G400" s="8"/>
      <c r="H400" s="8"/>
      <c r="I400" s="8"/>
      <c r="J400" s="8"/>
      <c r="K400" s="8"/>
      <c r="L400" s="8"/>
      <c r="M400" s="15"/>
      <c r="N400" s="15"/>
      <c r="O400" s="13"/>
      <c r="P400" s="13"/>
      <c r="Q400" s="13"/>
      <c r="R400" s="13"/>
      <c r="S400" s="14"/>
      <c r="T400" s="13"/>
      <c r="U400" s="13"/>
      <c r="V400" s="13"/>
      <c r="W400" s="13"/>
      <c r="X400" s="13"/>
      <c r="Y400" s="13"/>
      <c r="Z400" s="13"/>
    </row>
    <row r="401" spans="1:26" ht="15.75">
      <c r="A401" s="11"/>
      <c r="B401" s="15"/>
      <c r="C401" s="11"/>
      <c r="D401" s="11"/>
      <c r="E401" s="15"/>
      <c r="F401" s="8"/>
      <c r="G401" s="8"/>
      <c r="H401" s="8"/>
      <c r="I401" s="8"/>
      <c r="J401" s="8"/>
      <c r="K401" s="8"/>
      <c r="L401" s="8"/>
      <c r="M401" s="15"/>
      <c r="N401" s="15"/>
      <c r="O401" s="13"/>
      <c r="P401" s="13"/>
      <c r="Q401" s="13"/>
      <c r="R401" s="13"/>
      <c r="S401" s="14"/>
      <c r="T401" s="13"/>
      <c r="U401" s="13"/>
      <c r="V401" s="13"/>
      <c r="W401" s="13"/>
      <c r="X401" s="13"/>
      <c r="Y401" s="13"/>
      <c r="Z401" s="13"/>
    </row>
    <row r="402" spans="1:26" ht="15.75">
      <c r="A402" s="11"/>
      <c r="B402" s="15"/>
      <c r="C402" s="11"/>
      <c r="D402" s="11"/>
      <c r="E402" s="15"/>
      <c r="F402" s="8"/>
      <c r="G402" s="8"/>
      <c r="H402" s="8"/>
      <c r="I402" s="8"/>
      <c r="J402" s="8"/>
      <c r="K402" s="8"/>
      <c r="L402" s="8"/>
      <c r="M402" s="15"/>
      <c r="N402" s="15"/>
      <c r="O402" s="13"/>
      <c r="P402" s="13"/>
      <c r="Q402" s="13"/>
      <c r="R402" s="13"/>
      <c r="S402" s="14"/>
      <c r="T402" s="13"/>
      <c r="U402" s="13"/>
      <c r="V402" s="13"/>
      <c r="W402" s="13"/>
      <c r="X402" s="13"/>
      <c r="Y402" s="13"/>
      <c r="Z402" s="13"/>
    </row>
    <row r="403" spans="1:26" ht="15.75">
      <c r="A403" s="11"/>
      <c r="B403" s="15"/>
      <c r="C403" s="11"/>
      <c r="D403" s="11"/>
      <c r="E403" s="15"/>
      <c r="F403" s="8"/>
      <c r="G403" s="8"/>
      <c r="H403" s="8"/>
      <c r="I403" s="8"/>
      <c r="J403" s="8"/>
      <c r="K403" s="8"/>
      <c r="L403" s="8"/>
      <c r="M403" s="15"/>
      <c r="N403" s="15"/>
      <c r="O403" s="13"/>
      <c r="P403" s="13"/>
      <c r="Q403" s="13"/>
      <c r="R403" s="13"/>
      <c r="S403" s="14"/>
      <c r="T403" s="13"/>
      <c r="U403" s="13"/>
      <c r="V403" s="13"/>
      <c r="W403" s="13"/>
      <c r="X403" s="13"/>
      <c r="Y403" s="13"/>
      <c r="Z403" s="13"/>
    </row>
    <row r="404" spans="1:26" ht="15.75">
      <c r="A404" s="11"/>
      <c r="B404" s="15"/>
      <c r="C404" s="11"/>
      <c r="D404" s="11"/>
      <c r="E404" s="15"/>
      <c r="F404" s="8"/>
      <c r="G404" s="8"/>
      <c r="H404" s="8"/>
      <c r="I404" s="8"/>
      <c r="J404" s="8"/>
      <c r="K404" s="8"/>
      <c r="L404" s="8"/>
      <c r="M404" s="15"/>
      <c r="N404" s="15"/>
      <c r="O404" s="13"/>
      <c r="P404" s="13"/>
      <c r="Q404" s="13"/>
      <c r="R404" s="13"/>
      <c r="S404" s="14"/>
      <c r="T404" s="13"/>
      <c r="U404" s="13"/>
      <c r="V404" s="13"/>
      <c r="W404" s="13"/>
      <c r="X404" s="13"/>
      <c r="Y404" s="13"/>
      <c r="Z404" s="13"/>
    </row>
    <row r="405" spans="1:26" ht="15.75">
      <c r="A405" s="11"/>
      <c r="B405" s="15"/>
      <c r="C405" s="11"/>
      <c r="D405" s="11"/>
      <c r="E405" s="15"/>
      <c r="F405" s="8"/>
      <c r="G405" s="8"/>
      <c r="H405" s="8"/>
      <c r="I405" s="8"/>
      <c r="J405" s="8"/>
      <c r="K405" s="8"/>
      <c r="L405" s="8"/>
      <c r="M405" s="15"/>
      <c r="N405" s="15"/>
      <c r="O405" s="13"/>
      <c r="P405" s="13"/>
      <c r="Q405" s="13"/>
      <c r="R405" s="13"/>
      <c r="S405" s="14"/>
      <c r="T405" s="13"/>
      <c r="U405" s="13"/>
      <c r="V405" s="13"/>
      <c r="W405" s="13"/>
      <c r="X405" s="13"/>
      <c r="Y405" s="13"/>
      <c r="Z405" s="13"/>
    </row>
    <row r="406" spans="1:26" ht="15.75">
      <c r="A406" s="11"/>
      <c r="B406" s="15"/>
      <c r="C406" s="11"/>
      <c r="D406" s="11"/>
      <c r="E406" s="15"/>
      <c r="F406" s="8"/>
      <c r="G406" s="8"/>
      <c r="H406" s="8"/>
      <c r="I406" s="8"/>
      <c r="J406" s="8"/>
      <c r="K406" s="8"/>
      <c r="L406" s="8"/>
      <c r="M406" s="15"/>
      <c r="N406" s="15"/>
      <c r="O406" s="13"/>
      <c r="P406" s="13"/>
      <c r="Q406" s="13"/>
      <c r="R406" s="13"/>
      <c r="S406" s="14"/>
      <c r="T406" s="13"/>
      <c r="U406" s="13"/>
      <c r="V406" s="13"/>
      <c r="W406" s="13"/>
      <c r="X406" s="13"/>
      <c r="Y406" s="13"/>
      <c r="Z406" s="13"/>
    </row>
    <row r="407" spans="1:26" ht="15.75">
      <c r="A407" s="11"/>
      <c r="B407" s="15"/>
      <c r="C407" s="11"/>
      <c r="D407" s="11"/>
      <c r="E407" s="15"/>
      <c r="F407" s="8"/>
      <c r="G407" s="8"/>
      <c r="H407" s="8"/>
      <c r="I407" s="8"/>
      <c r="J407" s="8"/>
      <c r="K407" s="8"/>
      <c r="L407" s="8"/>
      <c r="M407" s="15"/>
      <c r="N407" s="15"/>
      <c r="O407" s="13"/>
      <c r="P407" s="13"/>
      <c r="Q407" s="13"/>
      <c r="R407" s="13"/>
      <c r="S407" s="14"/>
      <c r="T407" s="13"/>
      <c r="U407" s="13"/>
      <c r="V407" s="13"/>
      <c r="W407" s="13"/>
      <c r="X407" s="13"/>
      <c r="Y407" s="13"/>
      <c r="Z407" s="13"/>
    </row>
    <row r="408" spans="1:26" ht="15.75">
      <c r="A408" s="11"/>
      <c r="B408" s="15"/>
      <c r="C408" s="11"/>
      <c r="D408" s="11"/>
      <c r="E408" s="15"/>
      <c r="F408" s="8"/>
      <c r="G408" s="8"/>
      <c r="H408" s="8"/>
      <c r="I408" s="8"/>
      <c r="J408" s="8"/>
      <c r="K408" s="8"/>
      <c r="L408" s="8"/>
      <c r="M408" s="15"/>
      <c r="N408" s="15"/>
      <c r="O408" s="13"/>
      <c r="P408" s="13"/>
      <c r="Q408" s="13"/>
      <c r="R408" s="13"/>
      <c r="S408" s="14"/>
      <c r="T408" s="13"/>
      <c r="U408" s="13"/>
      <c r="V408" s="13"/>
      <c r="W408" s="13"/>
      <c r="X408" s="13"/>
      <c r="Y408" s="13"/>
      <c r="Z408" s="13"/>
    </row>
    <row r="409" spans="1:26" ht="15.75">
      <c r="A409" s="11"/>
      <c r="B409" s="15"/>
      <c r="C409" s="11"/>
      <c r="D409" s="11"/>
      <c r="E409" s="15"/>
      <c r="F409" s="8"/>
      <c r="G409" s="8"/>
      <c r="H409" s="8"/>
      <c r="I409" s="8"/>
      <c r="J409" s="8"/>
      <c r="K409" s="8"/>
      <c r="L409" s="8"/>
      <c r="M409" s="15"/>
      <c r="N409" s="15"/>
      <c r="O409" s="13"/>
      <c r="P409" s="13"/>
      <c r="Q409" s="13"/>
      <c r="R409" s="13"/>
      <c r="S409" s="14"/>
      <c r="T409" s="13"/>
      <c r="U409" s="13"/>
      <c r="V409" s="13"/>
      <c r="W409" s="13"/>
      <c r="X409" s="13"/>
      <c r="Y409" s="13"/>
      <c r="Z409" s="13"/>
    </row>
    <row r="410" spans="1:26" ht="15.75">
      <c r="A410" s="11"/>
      <c r="B410" s="15"/>
      <c r="C410" s="11"/>
      <c r="D410" s="11"/>
      <c r="E410" s="15"/>
      <c r="F410" s="8"/>
      <c r="G410" s="8"/>
      <c r="H410" s="8"/>
      <c r="I410" s="8"/>
      <c r="J410" s="8"/>
      <c r="K410" s="8"/>
      <c r="L410" s="8"/>
      <c r="M410" s="15"/>
      <c r="N410" s="15"/>
      <c r="O410" s="13"/>
      <c r="P410" s="13"/>
      <c r="Q410" s="13"/>
      <c r="R410" s="13"/>
      <c r="S410" s="14"/>
      <c r="T410" s="13"/>
      <c r="U410" s="13"/>
      <c r="V410" s="13"/>
      <c r="W410" s="13"/>
      <c r="X410" s="13"/>
      <c r="Y410" s="13"/>
      <c r="Z410" s="13"/>
    </row>
    <row r="411" spans="1:26" ht="15.75">
      <c r="A411" s="11"/>
      <c r="B411" s="15"/>
      <c r="C411" s="11"/>
      <c r="D411" s="11"/>
      <c r="E411" s="15"/>
      <c r="F411" s="8"/>
      <c r="G411" s="8"/>
      <c r="H411" s="8"/>
      <c r="I411" s="8"/>
      <c r="J411" s="8"/>
      <c r="K411" s="8"/>
      <c r="L411" s="8"/>
      <c r="M411" s="15"/>
      <c r="N411" s="15"/>
      <c r="O411" s="13"/>
      <c r="P411" s="13"/>
      <c r="Q411" s="13"/>
      <c r="R411" s="13"/>
      <c r="S411" s="14"/>
      <c r="T411" s="13"/>
      <c r="U411" s="13"/>
      <c r="V411" s="13"/>
      <c r="W411" s="13"/>
      <c r="X411" s="13"/>
      <c r="Y411" s="13"/>
      <c r="Z411" s="13"/>
    </row>
    <row r="412" spans="1:26" ht="15.75">
      <c r="A412" s="11"/>
      <c r="B412" s="15"/>
      <c r="C412" s="11"/>
      <c r="D412" s="11"/>
      <c r="E412" s="15"/>
      <c r="F412" s="8"/>
      <c r="G412" s="8"/>
      <c r="H412" s="8"/>
      <c r="I412" s="8"/>
      <c r="J412" s="8"/>
      <c r="K412" s="8"/>
      <c r="L412" s="8"/>
      <c r="M412" s="15"/>
      <c r="N412" s="15"/>
      <c r="O412" s="13"/>
      <c r="P412" s="13"/>
      <c r="Q412" s="13"/>
      <c r="R412" s="13"/>
      <c r="S412" s="14"/>
      <c r="T412" s="13"/>
      <c r="U412" s="13"/>
      <c r="V412" s="13"/>
      <c r="W412" s="13"/>
      <c r="X412" s="13"/>
      <c r="Y412" s="13"/>
      <c r="Z412" s="13"/>
    </row>
    <row r="413" spans="1:26" ht="15.75">
      <c r="A413" s="11"/>
      <c r="B413" s="15"/>
      <c r="C413" s="11"/>
      <c r="D413" s="11"/>
      <c r="E413" s="15"/>
      <c r="F413" s="8"/>
      <c r="G413" s="8"/>
      <c r="H413" s="8"/>
      <c r="I413" s="8"/>
      <c r="J413" s="8"/>
      <c r="K413" s="8"/>
      <c r="L413" s="8"/>
      <c r="M413" s="15"/>
      <c r="N413" s="15"/>
      <c r="O413" s="13"/>
      <c r="P413" s="13"/>
      <c r="Q413" s="13"/>
      <c r="R413" s="13"/>
      <c r="S413" s="14"/>
      <c r="T413" s="13"/>
      <c r="U413" s="13"/>
      <c r="V413" s="13"/>
      <c r="W413" s="13"/>
      <c r="X413" s="13"/>
      <c r="Y413" s="13"/>
      <c r="Z413" s="13"/>
    </row>
    <row r="414" spans="1:26" ht="15.75">
      <c r="A414" s="11"/>
      <c r="B414" s="15"/>
      <c r="C414" s="11"/>
      <c r="D414" s="11"/>
      <c r="E414" s="15"/>
      <c r="F414" s="8"/>
      <c r="G414" s="8"/>
      <c r="H414" s="8"/>
      <c r="I414" s="8"/>
      <c r="J414" s="8"/>
      <c r="K414" s="8"/>
      <c r="L414" s="8"/>
      <c r="M414" s="15"/>
      <c r="N414" s="15"/>
      <c r="O414" s="13"/>
      <c r="P414" s="13"/>
      <c r="Q414" s="13"/>
      <c r="R414" s="13"/>
      <c r="S414" s="14"/>
      <c r="T414" s="13"/>
      <c r="U414" s="13"/>
      <c r="V414" s="13"/>
      <c r="W414" s="13"/>
      <c r="X414" s="13"/>
      <c r="Y414" s="13"/>
      <c r="Z414" s="13"/>
    </row>
    <row r="415" spans="1:26" ht="15.75">
      <c r="A415" s="11"/>
      <c r="B415" s="15"/>
      <c r="C415" s="11"/>
      <c r="D415" s="11"/>
      <c r="E415" s="15"/>
      <c r="F415" s="8"/>
      <c r="G415" s="8"/>
      <c r="H415" s="8"/>
      <c r="I415" s="8"/>
      <c r="J415" s="8"/>
      <c r="K415" s="8"/>
      <c r="L415" s="8"/>
      <c r="M415" s="15"/>
      <c r="N415" s="15"/>
      <c r="O415" s="13"/>
      <c r="P415" s="13"/>
      <c r="Q415" s="13"/>
      <c r="R415" s="13"/>
      <c r="S415" s="14"/>
      <c r="T415" s="13"/>
      <c r="U415" s="13"/>
      <c r="V415" s="13"/>
      <c r="W415" s="13"/>
      <c r="X415" s="13"/>
      <c r="Y415" s="13"/>
      <c r="Z415" s="13"/>
    </row>
    <row r="416" spans="1:26" ht="15.75">
      <c r="A416" s="11"/>
      <c r="B416" s="15"/>
      <c r="C416" s="11"/>
      <c r="D416" s="11"/>
      <c r="E416" s="15"/>
      <c r="F416" s="8"/>
      <c r="G416" s="8"/>
      <c r="H416" s="8"/>
      <c r="I416" s="8"/>
      <c r="J416" s="8"/>
      <c r="K416" s="8"/>
      <c r="L416" s="8"/>
      <c r="M416" s="15"/>
      <c r="N416" s="15"/>
      <c r="O416" s="13"/>
      <c r="P416" s="13"/>
      <c r="Q416" s="13"/>
      <c r="R416" s="13"/>
      <c r="S416" s="14"/>
      <c r="T416" s="13"/>
      <c r="U416" s="13"/>
      <c r="V416" s="13"/>
      <c r="W416" s="13"/>
      <c r="X416" s="13"/>
      <c r="Y416" s="13"/>
      <c r="Z416" s="13"/>
    </row>
    <row r="417" spans="1:26" ht="15.75">
      <c r="A417" s="11"/>
      <c r="B417" s="15"/>
      <c r="C417" s="11"/>
      <c r="D417" s="11"/>
      <c r="E417" s="15"/>
      <c r="F417" s="8"/>
      <c r="G417" s="8"/>
      <c r="H417" s="8"/>
      <c r="I417" s="8"/>
      <c r="J417" s="8"/>
      <c r="K417" s="8"/>
      <c r="L417" s="8"/>
      <c r="M417" s="15"/>
      <c r="N417" s="15"/>
      <c r="O417" s="13"/>
      <c r="P417" s="13"/>
      <c r="Q417" s="13"/>
      <c r="R417" s="13"/>
      <c r="S417" s="14"/>
      <c r="T417" s="13"/>
      <c r="U417" s="13"/>
      <c r="V417" s="13"/>
      <c r="W417" s="13"/>
      <c r="X417" s="13"/>
      <c r="Y417" s="13"/>
      <c r="Z417" s="13"/>
    </row>
    <row r="418" spans="1:26" ht="15.75">
      <c r="A418" s="11"/>
      <c r="B418" s="15"/>
      <c r="C418" s="11"/>
      <c r="D418" s="11"/>
      <c r="E418" s="15"/>
      <c r="F418" s="8"/>
      <c r="G418" s="8"/>
      <c r="H418" s="8"/>
      <c r="I418" s="8"/>
      <c r="J418" s="8"/>
      <c r="K418" s="8"/>
      <c r="L418" s="8"/>
      <c r="M418" s="15"/>
      <c r="N418" s="15"/>
      <c r="O418" s="13"/>
      <c r="P418" s="13"/>
      <c r="Q418" s="13"/>
      <c r="R418" s="13"/>
      <c r="S418" s="14"/>
      <c r="T418" s="13"/>
      <c r="U418" s="13"/>
      <c r="V418" s="13"/>
      <c r="W418" s="13"/>
      <c r="X418" s="13"/>
      <c r="Y418" s="13"/>
      <c r="Z418" s="13"/>
    </row>
    <row r="419" spans="1:26" ht="15.75">
      <c r="A419" s="11"/>
      <c r="B419" s="15"/>
      <c r="C419" s="11"/>
      <c r="D419" s="11"/>
      <c r="E419" s="15"/>
      <c r="F419" s="8"/>
      <c r="G419" s="8"/>
      <c r="H419" s="8"/>
      <c r="I419" s="8"/>
      <c r="J419" s="8"/>
      <c r="K419" s="8"/>
      <c r="L419" s="8"/>
      <c r="M419" s="15"/>
      <c r="N419" s="15"/>
      <c r="O419" s="13"/>
      <c r="P419" s="13"/>
      <c r="Q419" s="13"/>
      <c r="R419" s="13"/>
      <c r="S419" s="14"/>
      <c r="T419" s="13"/>
      <c r="U419" s="13"/>
      <c r="V419" s="13"/>
      <c r="W419" s="13"/>
      <c r="X419" s="13"/>
      <c r="Y419" s="13"/>
      <c r="Z419" s="13"/>
    </row>
    <row r="420" spans="1:26" ht="15.75">
      <c r="A420" s="11"/>
      <c r="B420" s="15"/>
      <c r="C420" s="11"/>
      <c r="D420" s="11"/>
      <c r="E420" s="15"/>
      <c r="F420" s="8"/>
      <c r="G420" s="8"/>
      <c r="H420" s="8"/>
      <c r="I420" s="8"/>
      <c r="J420" s="8"/>
      <c r="K420" s="8"/>
      <c r="L420" s="8"/>
      <c r="M420" s="15"/>
      <c r="N420" s="15"/>
      <c r="O420" s="13"/>
      <c r="P420" s="13"/>
      <c r="Q420" s="13"/>
      <c r="R420" s="13"/>
      <c r="S420" s="14"/>
      <c r="T420" s="13"/>
      <c r="U420" s="13"/>
      <c r="V420" s="13"/>
      <c r="W420" s="13"/>
      <c r="X420" s="13"/>
      <c r="Y420" s="13"/>
      <c r="Z420" s="13"/>
    </row>
    <row r="421" spans="1:26" ht="15.75">
      <c r="A421" s="11"/>
      <c r="B421" s="15"/>
      <c r="C421" s="11"/>
      <c r="D421" s="11"/>
      <c r="E421" s="15"/>
      <c r="F421" s="8"/>
      <c r="G421" s="8"/>
      <c r="H421" s="8"/>
      <c r="I421" s="8"/>
      <c r="J421" s="8"/>
      <c r="K421" s="8"/>
      <c r="L421" s="8"/>
      <c r="M421" s="15"/>
      <c r="N421" s="15"/>
      <c r="O421" s="13"/>
      <c r="P421" s="13"/>
      <c r="Q421" s="13"/>
      <c r="R421" s="13"/>
      <c r="S421" s="14"/>
      <c r="T421" s="13"/>
      <c r="U421" s="13"/>
      <c r="V421" s="13"/>
      <c r="W421" s="13"/>
      <c r="X421" s="13"/>
      <c r="Y421" s="13"/>
      <c r="Z421" s="13"/>
    </row>
    <row r="422" spans="1:26" ht="15.75">
      <c r="A422" s="11"/>
      <c r="B422" s="15"/>
      <c r="C422" s="11"/>
      <c r="D422" s="11"/>
      <c r="E422" s="15"/>
      <c r="F422" s="8"/>
      <c r="G422" s="8"/>
      <c r="H422" s="8"/>
      <c r="I422" s="8"/>
      <c r="J422" s="8"/>
      <c r="K422" s="8"/>
      <c r="L422" s="8"/>
      <c r="M422" s="15"/>
      <c r="N422" s="15"/>
      <c r="O422" s="13"/>
      <c r="P422" s="13"/>
      <c r="Q422" s="13"/>
      <c r="R422" s="13"/>
      <c r="S422" s="14"/>
      <c r="T422" s="13"/>
      <c r="U422" s="13"/>
      <c r="V422" s="13"/>
      <c r="W422" s="13"/>
      <c r="X422" s="13"/>
      <c r="Y422" s="13"/>
      <c r="Z422" s="13"/>
    </row>
    <row r="423" spans="1:26" ht="15.75">
      <c r="A423" s="11"/>
      <c r="B423" s="15"/>
      <c r="C423" s="11"/>
      <c r="D423" s="11"/>
      <c r="E423" s="15"/>
      <c r="F423" s="8"/>
      <c r="G423" s="8"/>
      <c r="H423" s="8"/>
      <c r="I423" s="8"/>
      <c r="J423" s="8"/>
      <c r="K423" s="8"/>
      <c r="L423" s="8"/>
      <c r="M423" s="15"/>
      <c r="N423" s="15"/>
      <c r="O423" s="13"/>
      <c r="P423" s="13"/>
      <c r="Q423" s="13"/>
      <c r="R423" s="13"/>
      <c r="S423" s="14"/>
      <c r="T423" s="13"/>
      <c r="U423" s="13"/>
      <c r="V423" s="13"/>
      <c r="W423" s="13"/>
      <c r="X423" s="13"/>
      <c r="Y423" s="13"/>
      <c r="Z423" s="13"/>
    </row>
    <row r="424" spans="1:26" ht="15.75">
      <c r="A424" s="11"/>
      <c r="B424" s="15"/>
      <c r="C424" s="11"/>
      <c r="D424" s="11"/>
      <c r="E424" s="15"/>
      <c r="F424" s="8"/>
      <c r="G424" s="8"/>
      <c r="H424" s="8"/>
      <c r="I424" s="8"/>
      <c r="J424" s="8"/>
      <c r="K424" s="8"/>
      <c r="L424" s="8"/>
      <c r="M424" s="15"/>
      <c r="N424" s="15"/>
      <c r="O424" s="13"/>
      <c r="P424" s="13"/>
      <c r="Q424" s="13"/>
      <c r="R424" s="13"/>
      <c r="S424" s="14"/>
      <c r="T424" s="13"/>
      <c r="U424" s="13"/>
      <c r="V424" s="13"/>
      <c r="W424" s="13"/>
      <c r="X424" s="13"/>
      <c r="Y424" s="13"/>
      <c r="Z424" s="13"/>
    </row>
    <row r="425" spans="1:26" ht="15.75">
      <c r="A425" s="11"/>
      <c r="B425" s="15"/>
      <c r="C425" s="11"/>
      <c r="D425" s="11"/>
      <c r="E425" s="15"/>
      <c r="F425" s="8"/>
      <c r="G425" s="8"/>
      <c r="H425" s="8"/>
      <c r="I425" s="8"/>
      <c r="J425" s="8"/>
      <c r="K425" s="8"/>
      <c r="L425" s="8"/>
      <c r="M425" s="15"/>
      <c r="N425" s="15"/>
      <c r="O425" s="13"/>
      <c r="P425" s="13"/>
      <c r="Q425" s="13"/>
      <c r="R425" s="13"/>
      <c r="S425" s="14"/>
      <c r="T425" s="13"/>
      <c r="U425" s="13"/>
      <c r="V425" s="13"/>
      <c r="W425" s="13"/>
      <c r="X425" s="13"/>
      <c r="Y425" s="13"/>
      <c r="Z425" s="13"/>
    </row>
    <row r="426" spans="1:26" ht="15.75">
      <c r="A426" s="11"/>
      <c r="B426" s="15"/>
      <c r="C426" s="11"/>
      <c r="D426" s="11"/>
      <c r="E426" s="15"/>
      <c r="F426" s="8"/>
      <c r="G426" s="8"/>
      <c r="H426" s="8"/>
      <c r="I426" s="8"/>
      <c r="J426" s="8"/>
      <c r="K426" s="8"/>
      <c r="L426" s="8"/>
      <c r="M426" s="15"/>
      <c r="N426" s="15"/>
      <c r="O426" s="13"/>
      <c r="P426" s="13"/>
      <c r="Q426" s="13"/>
      <c r="R426" s="13"/>
      <c r="S426" s="14"/>
      <c r="T426" s="13"/>
      <c r="U426" s="13"/>
      <c r="V426" s="13"/>
      <c r="W426" s="13"/>
      <c r="X426" s="13"/>
      <c r="Y426" s="13"/>
      <c r="Z426" s="13"/>
    </row>
    <row r="427" spans="1:26" ht="15.75">
      <c r="A427" s="11"/>
      <c r="B427" s="15"/>
      <c r="C427" s="11"/>
      <c r="D427" s="11"/>
      <c r="E427" s="15"/>
      <c r="F427" s="8"/>
      <c r="G427" s="8"/>
      <c r="H427" s="8"/>
      <c r="I427" s="8"/>
      <c r="J427" s="8"/>
      <c r="K427" s="8"/>
      <c r="L427" s="8"/>
      <c r="M427" s="15"/>
      <c r="N427" s="15"/>
      <c r="O427" s="13"/>
      <c r="P427" s="13"/>
      <c r="Q427" s="13"/>
      <c r="R427" s="13"/>
      <c r="S427" s="14"/>
      <c r="T427" s="13"/>
      <c r="U427" s="13"/>
      <c r="V427" s="13"/>
      <c r="W427" s="13"/>
      <c r="X427" s="13"/>
      <c r="Y427" s="13"/>
      <c r="Z427" s="13"/>
    </row>
    <row r="428" spans="1:26" ht="15.75">
      <c r="A428" s="11"/>
      <c r="B428" s="15"/>
      <c r="C428" s="11"/>
      <c r="D428" s="11"/>
      <c r="E428" s="15"/>
      <c r="F428" s="8"/>
      <c r="G428" s="8"/>
      <c r="H428" s="8"/>
      <c r="I428" s="8"/>
      <c r="J428" s="8"/>
      <c r="K428" s="8"/>
      <c r="L428" s="8"/>
      <c r="M428" s="15"/>
      <c r="N428" s="15"/>
      <c r="O428" s="13"/>
      <c r="P428" s="13"/>
      <c r="Q428" s="13"/>
      <c r="R428" s="13"/>
      <c r="S428" s="14"/>
      <c r="T428" s="13"/>
      <c r="U428" s="13"/>
      <c r="V428" s="13"/>
      <c r="W428" s="13"/>
      <c r="X428" s="13"/>
      <c r="Y428" s="13"/>
      <c r="Z428" s="13"/>
    </row>
    <row r="429" spans="1:26" ht="15.75">
      <c r="A429" s="11"/>
      <c r="B429" s="15"/>
      <c r="C429" s="11"/>
      <c r="D429" s="11"/>
      <c r="E429" s="15"/>
      <c r="F429" s="8"/>
      <c r="G429" s="8"/>
      <c r="H429" s="8"/>
      <c r="I429" s="8"/>
      <c r="J429" s="8"/>
      <c r="K429" s="8"/>
      <c r="L429" s="8"/>
      <c r="M429" s="15"/>
      <c r="N429" s="15"/>
      <c r="O429" s="13"/>
      <c r="P429" s="13"/>
      <c r="Q429" s="13"/>
      <c r="R429" s="13"/>
      <c r="S429" s="14"/>
      <c r="T429" s="13"/>
      <c r="U429" s="13"/>
      <c r="V429" s="13"/>
      <c r="W429" s="13"/>
      <c r="X429" s="13"/>
      <c r="Y429" s="13"/>
      <c r="Z429" s="13"/>
    </row>
    <row r="430" spans="1:26" ht="15.75">
      <c r="A430" s="11"/>
      <c r="B430" s="15"/>
      <c r="C430" s="11"/>
      <c r="D430" s="11"/>
      <c r="E430" s="15"/>
      <c r="F430" s="8"/>
      <c r="G430" s="8"/>
      <c r="H430" s="8"/>
      <c r="I430" s="8"/>
      <c r="J430" s="8"/>
      <c r="K430" s="8"/>
      <c r="L430" s="8"/>
      <c r="M430" s="15"/>
      <c r="N430" s="15"/>
      <c r="O430" s="13"/>
      <c r="P430" s="13"/>
      <c r="Q430" s="13"/>
      <c r="R430" s="13"/>
      <c r="S430" s="14"/>
      <c r="T430" s="13"/>
      <c r="U430" s="13"/>
      <c r="V430" s="13"/>
      <c r="W430" s="13"/>
      <c r="X430" s="13"/>
      <c r="Y430" s="13"/>
      <c r="Z430" s="13"/>
    </row>
    <row r="431" spans="1:26" ht="15.75">
      <c r="A431" s="11"/>
      <c r="B431" s="15"/>
      <c r="C431" s="11"/>
      <c r="D431" s="11"/>
      <c r="E431" s="15"/>
      <c r="F431" s="8"/>
      <c r="G431" s="8"/>
      <c r="H431" s="8"/>
      <c r="I431" s="8"/>
      <c r="J431" s="8"/>
      <c r="K431" s="8"/>
      <c r="L431" s="8"/>
      <c r="M431" s="15"/>
      <c r="N431" s="15"/>
      <c r="O431" s="13"/>
      <c r="P431" s="13"/>
      <c r="Q431" s="13"/>
      <c r="R431" s="13"/>
      <c r="S431" s="14"/>
      <c r="T431" s="13"/>
      <c r="U431" s="13"/>
      <c r="V431" s="13"/>
      <c r="W431" s="13"/>
      <c r="X431" s="13"/>
      <c r="Y431" s="13"/>
      <c r="Z431" s="13"/>
    </row>
    <row r="432" spans="1:26" ht="15.75">
      <c r="A432" s="11"/>
      <c r="B432" s="15"/>
      <c r="C432" s="11"/>
      <c r="D432" s="11"/>
      <c r="E432" s="15"/>
      <c r="F432" s="8"/>
      <c r="G432" s="8"/>
      <c r="H432" s="8"/>
      <c r="I432" s="8"/>
      <c r="J432" s="8"/>
      <c r="K432" s="8"/>
      <c r="L432" s="8"/>
      <c r="M432" s="15"/>
      <c r="N432" s="15"/>
      <c r="O432" s="13"/>
      <c r="P432" s="13"/>
      <c r="Q432" s="13"/>
      <c r="R432" s="13"/>
      <c r="S432" s="14"/>
      <c r="T432" s="13"/>
      <c r="U432" s="13"/>
      <c r="V432" s="13"/>
      <c r="W432" s="13"/>
      <c r="X432" s="13"/>
      <c r="Y432" s="13"/>
      <c r="Z432" s="13"/>
    </row>
    <row r="433" spans="1:26" ht="15.75">
      <c r="A433" s="11"/>
      <c r="B433" s="15"/>
      <c r="C433" s="11"/>
      <c r="D433" s="11"/>
      <c r="E433" s="15"/>
      <c r="F433" s="8"/>
      <c r="G433" s="8"/>
      <c r="H433" s="8"/>
      <c r="I433" s="8"/>
      <c r="J433" s="8"/>
      <c r="K433" s="8"/>
      <c r="L433" s="8"/>
      <c r="M433" s="15"/>
      <c r="N433" s="15"/>
      <c r="O433" s="13"/>
      <c r="P433" s="13"/>
      <c r="Q433" s="13"/>
      <c r="R433" s="13"/>
      <c r="S433" s="14"/>
      <c r="T433" s="13"/>
      <c r="U433" s="13"/>
      <c r="V433" s="13"/>
      <c r="W433" s="13"/>
      <c r="X433" s="13"/>
      <c r="Y433" s="13"/>
      <c r="Z433" s="13"/>
    </row>
    <row r="434" spans="1:26" ht="15.75">
      <c r="A434" s="11"/>
      <c r="B434" s="15"/>
      <c r="C434" s="11"/>
      <c r="D434" s="11"/>
      <c r="E434" s="15"/>
      <c r="F434" s="8"/>
      <c r="G434" s="8"/>
      <c r="H434" s="8"/>
      <c r="I434" s="8"/>
      <c r="J434" s="8"/>
      <c r="K434" s="8"/>
      <c r="L434" s="8"/>
      <c r="M434" s="15"/>
      <c r="N434" s="15"/>
      <c r="O434" s="13"/>
      <c r="P434" s="13"/>
      <c r="Q434" s="13"/>
      <c r="R434" s="13"/>
      <c r="S434" s="14"/>
      <c r="T434" s="13"/>
      <c r="U434" s="13"/>
      <c r="V434" s="13"/>
      <c r="W434" s="13"/>
      <c r="X434" s="13"/>
      <c r="Y434" s="13"/>
      <c r="Z434" s="13"/>
    </row>
    <row r="435" spans="1:26" ht="15.75">
      <c r="A435" s="11"/>
      <c r="B435" s="15"/>
      <c r="C435" s="11"/>
      <c r="D435" s="11"/>
      <c r="E435" s="15"/>
      <c r="F435" s="8"/>
      <c r="G435" s="8"/>
      <c r="H435" s="8"/>
      <c r="I435" s="8"/>
      <c r="J435" s="8"/>
      <c r="K435" s="8"/>
      <c r="L435" s="8"/>
      <c r="M435" s="15"/>
      <c r="N435" s="15"/>
      <c r="O435" s="13"/>
      <c r="P435" s="13"/>
      <c r="Q435" s="13"/>
      <c r="R435" s="13"/>
      <c r="S435" s="14"/>
      <c r="T435" s="13"/>
      <c r="U435" s="13"/>
      <c r="V435" s="13"/>
      <c r="W435" s="13"/>
      <c r="X435" s="13"/>
      <c r="Y435" s="13"/>
      <c r="Z435" s="13"/>
    </row>
    <row r="436" spans="1:26" ht="15.75">
      <c r="A436" s="11"/>
      <c r="B436" s="15"/>
      <c r="C436" s="11"/>
      <c r="D436" s="11"/>
      <c r="E436" s="15"/>
      <c r="F436" s="8"/>
      <c r="G436" s="8"/>
      <c r="H436" s="8"/>
      <c r="I436" s="8"/>
      <c r="J436" s="8"/>
      <c r="K436" s="8"/>
      <c r="L436" s="8"/>
      <c r="M436" s="15"/>
      <c r="N436" s="15"/>
      <c r="O436" s="13"/>
      <c r="P436" s="13"/>
      <c r="Q436" s="13"/>
      <c r="R436" s="13"/>
      <c r="S436" s="14"/>
      <c r="T436" s="13"/>
      <c r="U436" s="13"/>
      <c r="V436" s="13"/>
      <c r="W436" s="13"/>
      <c r="X436" s="13"/>
      <c r="Y436" s="13"/>
      <c r="Z436" s="13"/>
    </row>
    <row r="437" spans="1:26" ht="15.75">
      <c r="A437" s="11"/>
      <c r="B437" s="15"/>
      <c r="C437" s="11"/>
      <c r="D437" s="11"/>
      <c r="E437" s="15"/>
      <c r="F437" s="8"/>
      <c r="G437" s="8"/>
      <c r="H437" s="8"/>
      <c r="I437" s="8"/>
      <c r="J437" s="8"/>
      <c r="K437" s="8"/>
      <c r="L437" s="8"/>
      <c r="M437" s="15"/>
      <c r="N437" s="15"/>
      <c r="O437" s="13"/>
      <c r="P437" s="13"/>
      <c r="Q437" s="13"/>
      <c r="R437" s="13"/>
      <c r="S437" s="14"/>
      <c r="T437" s="13"/>
      <c r="U437" s="13"/>
      <c r="V437" s="13"/>
      <c r="W437" s="13"/>
      <c r="X437" s="13"/>
      <c r="Y437" s="13"/>
      <c r="Z437" s="13"/>
    </row>
    <row r="438" spans="1:26" ht="15.75">
      <c r="A438" s="11"/>
      <c r="B438" s="15"/>
      <c r="C438" s="11"/>
      <c r="D438" s="11"/>
      <c r="E438" s="15"/>
      <c r="F438" s="8"/>
      <c r="G438" s="8"/>
      <c r="H438" s="8"/>
      <c r="I438" s="8"/>
      <c r="J438" s="8"/>
      <c r="K438" s="8"/>
      <c r="L438" s="8"/>
      <c r="M438" s="15"/>
      <c r="N438" s="15"/>
      <c r="O438" s="13"/>
      <c r="P438" s="13"/>
      <c r="Q438" s="13"/>
      <c r="R438" s="13"/>
      <c r="S438" s="14"/>
      <c r="T438" s="13"/>
      <c r="U438" s="13"/>
      <c r="V438" s="13"/>
      <c r="W438" s="13"/>
      <c r="X438" s="13"/>
      <c r="Y438" s="13"/>
      <c r="Z438" s="13"/>
    </row>
    <row r="439" spans="1:26" ht="15.75">
      <c r="A439" s="11"/>
      <c r="B439" s="15"/>
      <c r="C439" s="11"/>
      <c r="D439" s="11"/>
      <c r="E439" s="15"/>
      <c r="F439" s="8"/>
      <c r="G439" s="8"/>
      <c r="H439" s="8"/>
      <c r="I439" s="8"/>
      <c r="J439" s="8"/>
      <c r="K439" s="8"/>
      <c r="L439" s="8"/>
      <c r="M439" s="15"/>
      <c r="N439" s="15"/>
      <c r="O439" s="13"/>
      <c r="P439" s="13"/>
      <c r="Q439" s="13"/>
      <c r="R439" s="13"/>
      <c r="S439" s="14"/>
      <c r="T439" s="13"/>
      <c r="U439" s="13"/>
      <c r="V439" s="13"/>
      <c r="W439" s="13"/>
      <c r="X439" s="13"/>
      <c r="Y439" s="13"/>
      <c r="Z439" s="13"/>
    </row>
    <row r="440" spans="1:26" ht="15.75">
      <c r="A440" s="11"/>
      <c r="B440" s="15"/>
      <c r="C440" s="11"/>
      <c r="D440" s="11"/>
      <c r="E440" s="15"/>
      <c r="F440" s="8"/>
      <c r="G440" s="8"/>
      <c r="H440" s="8"/>
      <c r="I440" s="8"/>
      <c r="J440" s="8"/>
      <c r="K440" s="8"/>
      <c r="L440" s="8"/>
      <c r="M440" s="15"/>
      <c r="N440" s="15"/>
      <c r="O440" s="13"/>
      <c r="P440" s="13"/>
      <c r="Q440" s="13"/>
      <c r="R440" s="13"/>
      <c r="S440" s="14"/>
      <c r="T440" s="13"/>
      <c r="U440" s="13"/>
      <c r="V440" s="13"/>
      <c r="W440" s="13"/>
      <c r="X440" s="13"/>
      <c r="Y440" s="13"/>
      <c r="Z440" s="13"/>
    </row>
    <row r="441" spans="1:26" ht="15.75">
      <c r="A441" s="11"/>
      <c r="B441" s="15"/>
      <c r="C441" s="11"/>
      <c r="D441" s="11"/>
      <c r="E441" s="15"/>
      <c r="F441" s="8"/>
      <c r="G441" s="8"/>
      <c r="H441" s="8"/>
      <c r="I441" s="8"/>
      <c r="J441" s="8"/>
      <c r="K441" s="8"/>
      <c r="L441" s="8"/>
      <c r="M441" s="15"/>
      <c r="N441" s="15"/>
      <c r="O441" s="13"/>
      <c r="P441" s="13"/>
      <c r="Q441" s="13"/>
      <c r="R441" s="13"/>
      <c r="S441" s="14"/>
      <c r="T441" s="13"/>
      <c r="U441" s="13"/>
      <c r="V441" s="13"/>
      <c r="W441" s="13"/>
      <c r="X441" s="13"/>
      <c r="Y441" s="13"/>
      <c r="Z441" s="13"/>
    </row>
    <row r="442" spans="1:26" ht="15.75">
      <c r="A442" s="11"/>
      <c r="B442" s="15"/>
      <c r="C442" s="11"/>
      <c r="D442" s="11"/>
      <c r="E442" s="15"/>
      <c r="F442" s="8"/>
      <c r="G442" s="8"/>
      <c r="H442" s="8"/>
      <c r="I442" s="8"/>
      <c r="J442" s="8"/>
      <c r="K442" s="8"/>
      <c r="L442" s="8"/>
      <c r="M442" s="15"/>
      <c r="N442" s="15"/>
      <c r="O442" s="13"/>
      <c r="P442" s="13"/>
      <c r="Q442" s="13"/>
      <c r="R442" s="13"/>
      <c r="S442" s="14"/>
      <c r="T442" s="13"/>
      <c r="U442" s="13"/>
      <c r="V442" s="13"/>
      <c r="W442" s="13"/>
      <c r="X442" s="13"/>
      <c r="Y442" s="13"/>
      <c r="Z442" s="13"/>
    </row>
    <row r="443" spans="1:26" ht="15.75">
      <c r="A443" s="11"/>
      <c r="B443" s="15"/>
      <c r="C443" s="11"/>
      <c r="D443" s="11"/>
      <c r="E443" s="15"/>
      <c r="F443" s="8"/>
      <c r="G443" s="8"/>
      <c r="H443" s="8"/>
      <c r="I443" s="8"/>
      <c r="J443" s="8"/>
      <c r="K443" s="8"/>
      <c r="L443" s="8"/>
      <c r="M443" s="15"/>
      <c r="N443" s="15"/>
      <c r="O443" s="13"/>
      <c r="P443" s="13"/>
      <c r="Q443" s="13"/>
      <c r="R443" s="13"/>
      <c r="S443" s="14"/>
      <c r="T443" s="13"/>
      <c r="U443" s="13"/>
      <c r="V443" s="13"/>
      <c r="W443" s="13"/>
      <c r="X443" s="13"/>
      <c r="Y443" s="13"/>
      <c r="Z443" s="13"/>
    </row>
    <row r="444" spans="1:26" ht="15.75">
      <c r="A444" s="11"/>
      <c r="B444" s="15"/>
      <c r="C444" s="11"/>
      <c r="D444" s="11"/>
      <c r="E444" s="15"/>
      <c r="F444" s="8"/>
      <c r="G444" s="8"/>
      <c r="H444" s="8"/>
      <c r="I444" s="8"/>
      <c r="J444" s="8"/>
      <c r="K444" s="8"/>
      <c r="L444" s="8"/>
      <c r="M444" s="15"/>
      <c r="N444" s="15"/>
      <c r="O444" s="13"/>
      <c r="P444" s="13"/>
      <c r="Q444" s="13"/>
      <c r="R444" s="13"/>
      <c r="S444" s="14"/>
      <c r="T444" s="13"/>
      <c r="U444" s="13"/>
      <c r="V444" s="13"/>
      <c r="W444" s="13"/>
      <c r="X444" s="13"/>
      <c r="Y444" s="13"/>
      <c r="Z444" s="13"/>
    </row>
    <row r="445" spans="1:21" ht="15.75">
      <c r="A445" s="11"/>
      <c r="B445" s="15"/>
      <c r="C445" s="11"/>
      <c r="D445" s="11"/>
      <c r="E445" s="15"/>
      <c r="F445" s="8"/>
      <c r="G445" s="8"/>
      <c r="H445" s="8"/>
      <c r="I445" s="8"/>
      <c r="J445" s="8"/>
      <c r="K445" s="8"/>
      <c r="L445" s="8"/>
      <c r="M445" s="15"/>
      <c r="N445" s="15"/>
      <c r="O445" s="13"/>
      <c r="P445" s="13"/>
      <c r="Q445" s="13"/>
      <c r="R445" s="13"/>
      <c r="S445" s="14"/>
      <c r="T445" s="13"/>
      <c r="U445" s="13"/>
    </row>
    <row r="446" spans="1:21" ht="15.75">
      <c r="A446" s="11"/>
      <c r="B446" s="15"/>
      <c r="C446" s="11"/>
      <c r="D446" s="11"/>
      <c r="E446" s="15"/>
      <c r="F446" s="8"/>
      <c r="G446" s="8"/>
      <c r="H446" s="8"/>
      <c r="I446" s="8"/>
      <c r="J446" s="8"/>
      <c r="K446" s="8"/>
      <c r="L446" s="8"/>
      <c r="M446" s="15"/>
      <c r="N446" s="15"/>
      <c r="O446" s="13"/>
      <c r="P446" s="13"/>
      <c r="Q446" s="13"/>
      <c r="R446" s="13"/>
      <c r="S446" s="14"/>
      <c r="T446" s="13"/>
      <c r="U446" s="13"/>
    </row>
    <row r="447" spans="1:21" ht="15.75">
      <c r="A447" s="11"/>
      <c r="B447" s="15"/>
      <c r="C447" s="11"/>
      <c r="D447" s="11"/>
      <c r="E447" s="15"/>
      <c r="F447" s="8"/>
      <c r="G447" s="8"/>
      <c r="H447" s="8"/>
      <c r="I447" s="8"/>
      <c r="J447" s="8"/>
      <c r="K447" s="8"/>
      <c r="L447" s="8"/>
      <c r="M447" s="15"/>
      <c r="N447" s="15"/>
      <c r="O447" s="13"/>
      <c r="P447" s="13"/>
      <c r="Q447" s="13"/>
      <c r="R447" s="13"/>
      <c r="S447" s="14"/>
      <c r="T447" s="13"/>
      <c r="U447" s="13"/>
    </row>
    <row r="448" spans="1:21" ht="15.75">
      <c r="A448" s="11"/>
      <c r="B448" s="15"/>
      <c r="C448" s="11"/>
      <c r="D448" s="11"/>
      <c r="E448" s="15"/>
      <c r="F448" s="8"/>
      <c r="G448" s="8"/>
      <c r="H448" s="8"/>
      <c r="I448" s="8"/>
      <c r="J448" s="8"/>
      <c r="K448" s="8"/>
      <c r="L448" s="8"/>
      <c r="M448" s="15"/>
      <c r="N448" s="15"/>
      <c r="O448" s="13"/>
      <c r="P448" s="13"/>
      <c r="Q448" s="13"/>
      <c r="R448" s="13"/>
      <c r="S448" s="14"/>
      <c r="T448" s="13"/>
      <c r="U448" s="13"/>
    </row>
    <row r="449" spans="1:21" ht="15.75">
      <c r="A449" s="11"/>
      <c r="B449" s="15"/>
      <c r="C449" s="11"/>
      <c r="D449" s="11"/>
      <c r="E449" s="15"/>
      <c r="F449" s="8"/>
      <c r="G449" s="8"/>
      <c r="H449" s="8"/>
      <c r="I449" s="8"/>
      <c r="J449" s="8"/>
      <c r="K449" s="8"/>
      <c r="L449" s="8"/>
      <c r="M449" s="15"/>
      <c r="N449" s="15"/>
      <c r="O449" s="13"/>
      <c r="P449" s="13"/>
      <c r="Q449" s="13"/>
      <c r="R449" s="13"/>
      <c r="S449" s="14"/>
      <c r="T449" s="13"/>
      <c r="U449" s="13"/>
    </row>
    <row r="450" spans="1:21" ht="15.75">
      <c r="A450" s="11"/>
      <c r="B450" s="15"/>
      <c r="C450" s="11"/>
      <c r="D450" s="11"/>
      <c r="E450" s="15"/>
      <c r="F450" s="8"/>
      <c r="G450" s="8"/>
      <c r="H450" s="8"/>
      <c r="I450" s="8"/>
      <c r="J450" s="8"/>
      <c r="K450" s="8"/>
      <c r="L450" s="8"/>
      <c r="M450" s="15"/>
      <c r="N450" s="15"/>
      <c r="O450" s="13"/>
      <c r="P450" s="13"/>
      <c r="Q450" s="13"/>
      <c r="R450" s="13"/>
      <c r="S450" s="14"/>
      <c r="T450" s="13"/>
      <c r="U450" s="13"/>
    </row>
  </sheetData>
  <sheetProtection/>
  <mergeCells count="166">
    <mergeCell ref="D97:D102"/>
    <mergeCell ref="E3:E4"/>
    <mergeCell ref="D66:D72"/>
    <mergeCell ref="D79:D84"/>
    <mergeCell ref="D73:D78"/>
    <mergeCell ref="M5:M10"/>
    <mergeCell ref="D85:D90"/>
    <mergeCell ref="D42:D47"/>
    <mergeCell ref="M42:M44"/>
    <mergeCell ref="H70:H71"/>
    <mergeCell ref="A60:A65"/>
    <mergeCell ref="A48:A53"/>
    <mergeCell ref="A97:A102"/>
    <mergeCell ref="A79:A84"/>
    <mergeCell ref="A66:A72"/>
    <mergeCell ref="A85:A90"/>
    <mergeCell ref="A91:A96"/>
    <mergeCell ref="A73:A78"/>
    <mergeCell ref="A54:A59"/>
    <mergeCell ref="N133:N138"/>
    <mergeCell ref="M127:M132"/>
    <mergeCell ref="N3:N4"/>
    <mergeCell ref="M3:M4"/>
    <mergeCell ref="N48:N53"/>
    <mergeCell ref="M36:M41"/>
    <mergeCell ref="M63:M64"/>
    <mergeCell ref="M67:M68"/>
    <mergeCell ref="N54:N59"/>
    <mergeCell ref="M48:M53"/>
    <mergeCell ref="D133:D138"/>
    <mergeCell ref="M133:M138"/>
    <mergeCell ref="C115:C120"/>
    <mergeCell ref="C103:C108"/>
    <mergeCell ref="C121:C126"/>
    <mergeCell ref="M121:M126"/>
    <mergeCell ref="D103:D108"/>
    <mergeCell ref="D115:D120"/>
    <mergeCell ref="M115:M120"/>
    <mergeCell ref="D109:D114"/>
    <mergeCell ref="D127:D132"/>
    <mergeCell ref="N127:N132"/>
    <mergeCell ref="N121:N126"/>
    <mergeCell ref="N115:N120"/>
    <mergeCell ref="N109:N114"/>
    <mergeCell ref="D121:D126"/>
    <mergeCell ref="M109:M114"/>
    <mergeCell ref="A115:A120"/>
    <mergeCell ref="A109:A114"/>
    <mergeCell ref="A103:A108"/>
    <mergeCell ref="A121:A126"/>
    <mergeCell ref="B121:B126"/>
    <mergeCell ref="B103:B108"/>
    <mergeCell ref="B109:B114"/>
    <mergeCell ref="B115:B120"/>
    <mergeCell ref="B97:B102"/>
    <mergeCell ref="B85:B90"/>
    <mergeCell ref="C85:C90"/>
    <mergeCell ref="C97:C102"/>
    <mergeCell ref="B66:B72"/>
    <mergeCell ref="B79:B84"/>
    <mergeCell ref="B73:B78"/>
    <mergeCell ref="B91:B96"/>
    <mergeCell ref="C91:C96"/>
    <mergeCell ref="C79:C84"/>
    <mergeCell ref="A133:A138"/>
    <mergeCell ref="A127:A132"/>
    <mergeCell ref="B127:B132"/>
    <mergeCell ref="C127:C132"/>
    <mergeCell ref="B133:B138"/>
    <mergeCell ref="C133:C138"/>
    <mergeCell ref="C109:C114"/>
    <mergeCell ref="C24:C29"/>
    <mergeCell ref="B24:B29"/>
    <mergeCell ref="B42:B47"/>
    <mergeCell ref="A42:A47"/>
    <mergeCell ref="C42:C47"/>
    <mergeCell ref="B54:B59"/>
    <mergeCell ref="B30:B35"/>
    <mergeCell ref="A30:A35"/>
    <mergeCell ref="A24:A29"/>
    <mergeCell ref="A36:A41"/>
    <mergeCell ref="N36:N41"/>
    <mergeCell ref="N5:N10"/>
    <mergeCell ref="N42:N47"/>
    <mergeCell ref="N24:N29"/>
    <mergeCell ref="M24:M29"/>
    <mergeCell ref="N30:N35"/>
    <mergeCell ref="M32:M35"/>
    <mergeCell ref="M13:M14"/>
    <mergeCell ref="A11:A17"/>
    <mergeCell ref="S3:S4"/>
    <mergeCell ref="O3:O4"/>
    <mergeCell ref="P3:P4"/>
    <mergeCell ref="Q3:Q4"/>
    <mergeCell ref="R3:R4"/>
    <mergeCell ref="M30:M31"/>
    <mergeCell ref="M18:M23"/>
    <mergeCell ref="F3:G3"/>
    <mergeCell ref="I3:L3"/>
    <mergeCell ref="H3:H4"/>
    <mergeCell ref="N60:N65"/>
    <mergeCell ref="A5:D10"/>
    <mergeCell ref="A3:A4"/>
    <mergeCell ref="B3:B4"/>
    <mergeCell ref="C36:C41"/>
    <mergeCell ref="B36:B41"/>
    <mergeCell ref="M45:M47"/>
    <mergeCell ref="C3:C4"/>
    <mergeCell ref="M15:M17"/>
    <mergeCell ref="A1:N1"/>
    <mergeCell ref="N18:N23"/>
    <mergeCell ref="D18:D23"/>
    <mergeCell ref="A18:A23"/>
    <mergeCell ref="B18:B23"/>
    <mergeCell ref="N11:N17"/>
    <mergeCell ref="F11:F12"/>
    <mergeCell ref="D3:D4"/>
    <mergeCell ref="N103:N108"/>
    <mergeCell ref="N97:N102"/>
    <mergeCell ref="N85:N90"/>
    <mergeCell ref="M85:M90"/>
    <mergeCell ref="N66:N72"/>
    <mergeCell ref="N91:N96"/>
    <mergeCell ref="N73:N78"/>
    <mergeCell ref="M73:M78"/>
    <mergeCell ref="N79:N84"/>
    <mergeCell ref="M103:M108"/>
    <mergeCell ref="D91:D96"/>
    <mergeCell ref="C48:C53"/>
    <mergeCell ref="E70:E71"/>
    <mergeCell ref="M79:M84"/>
    <mergeCell ref="L70:L71"/>
    <mergeCell ref="F70:F71"/>
    <mergeCell ref="M56:M59"/>
    <mergeCell ref="C66:C72"/>
    <mergeCell ref="C60:C65"/>
    <mergeCell ref="C73:C78"/>
    <mergeCell ref="B11:B17"/>
    <mergeCell ref="C11:C17"/>
    <mergeCell ref="D11:D17"/>
    <mergeCell ref="B48:B53"/>
    <mergeCell ref="D60:D65"/>
    <mergeCell ref="B60:B65"/>
    <mergeCell ref="C30:C35"/>
    <mergeCell ref="D36:D41"/>
    <mergeCell ref="C18:C23"/>
    <mergeCell ref="M97:M102"/>
    <mergeCell ref="M91:M96"/>
    <mergeCell ref="D54:D59"/>
    <mergeCell ref="M54:M55"/>
    <mergeCell ref="M61:M62"/>
    <mergeCell ref="C54:C59"/>
    <mergeCell ref="I70:I71"/>
    <mergeCell ref="J70:J71"/>
    <mergeCell ref="K70:K71"/>
    <mergeCell ref="G70:G71"/>
    <mergeCell ref="J11:J12"/>
    <mergeCell ref="D48:D53"/>
    <mergeCell ref="D30:D35"/>
    <mergeCell ref="K11:K12"/>
    <mergeCell ref="L11:L12"/>
    <mergeCell ref="E11:E12"/>
    <mergeCell ref="D24:D29"/>
    <mergeCell ref="G11:G12"/>
    <mergeCell ref="H11:H12"/>
    <mergeCell ref="I11:I12"/>
  </mergeCells>
  <printOptions horizontalCentered="1"/>
  <pageMargins left="0" right="0" top="0.7480314960629921" bottom="0" header="0" footer="0"/>
  <pageSetup fitToWidth="0" horizontalDpi="600" verticalDpi="600" orientation="landscape" paperSize="9" scale="43" r:id="rId1"/>
  <rowBreaks count="13" manualBreakCount="13">
    <brk id="13" max="13" man="1"/>
    <brk id="21" max="13" man="1"/>
    <brk id="33" max="13" man="1"/>
    <brk id="43" max="13" man="1"/>
    <brk id="53" max="13" man="1"/>
    <brk id="59" max="13" man="1"/>
    <brk id="65" max="13" man="1"/>
    <brk id="76" max="13" man="1"/>
    <brk id="86" max="13" man="1"/>
    <brk id="93" max="13" man="1"/>
    <brk id="104" max="13" man="1"/>
    <brk id="117" max="255" man="1"/>
    <brk id="12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Черновая</cp:lastModifiedBy>
  <cp:lastPrinted>2019-07-31T05:19:10Z</cp:lastPrinted>
  <dcterms:created xsi:type="dcterms:W3CDTF">1996-10-08T23:32:33Z</dcterms:created>
  <dcterms:modified xsi:type="dcterms:W3CDTF">2019-07-31T05:19:45Z</dcterms:modified>
  <cp:category/>
  <cp:version/>
  <cp:contentType/>
  <cp:contentStatus/>
</cp:coreProperties>
</file>