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70" windowHeight="12780" activeTab="0"/>
  </bookViews>
  <sheets>
    <sheet name="Лист3" sheetId="1" r:id="rId1"/>
  </sheets>
  <definedNames>
    <definedName name="_xlnm.Print_Area" localSheetId="0">'Лист3'!$A$1:$S$63</definedName>
  </definedNames>
  <calcPr fullCalcOnLoad="1"/>
</workbook>
</file>

<file path=xl/sharedStrings.xml><?xml version="1.0" encoding="utf-8"?>
<sst xmlns="http://schemas.openxmlformats.org/spreadsheetml/2006/main" count="137" uniqueCount="104">
  <si>
    <t>всего</t>
  </si>
  <si>
    <t>№ п/п</t>
  </si>
  <si>
    <t xml:space="preserve"> </t>
  </si>
  <si>
    <t>федеральный бюджет</t>
  </si>
  <si>
    <t>Итого по подпрограмме II</t>
  </si>
  <si>
    <t>Реализация функций заказчика по строительству объектов, выполнение проектных, проектно-изыскательских и строительно-монтажных работ</t>
  </si>
  <si>
    <t>Всего по муниципальной программе</t>
  </si>
  <si>
    <t>Задача 2. Строительство жилья  в  целях  обеспечения  граждан, формирование маневренного  жилищного  фонда</t>
  </si>
  <si>
    <t>Задача 1: Формирование на территории города градостроительной документации и внедрение автоматизированных информационных  систем  обеспечения градостроительной деятельности</t>
  </si>
  <si>
    <t>Улучшение жилищных условий ветеранов боевых действий, инвалидов и семей имеющих детей инвалидов, вставших на учет в качестве нуждающихся в жилых помещениях до 1 января 2005 года</t>
  </si>
  <si>
    <t>Цель: Создание условий и механизмов для увеличения объемов жилищного строительства</t>
  </si>
  <si>
    <t>Мероприятия подпрограмм, мероприятий</t>
  </si>
  <si>
    <t>окружной бюджет</t>
  </si>
  <si>
    <t>городской бюджет</t>
  </si>
  <si>
    <t>другие источники</t>
  </si>
  <si>
    <t>План по программе</t>
  </si>
  <si>
    <t>Уточненный план по бюджету</t>
  </si>
  <si>
    <t>Кассовое исполнение</t>
  </si>
  <si>
    <t>Результат реализации мероприятия, причина невыполнения или неполного выполнения мероприятия</t>
  </si>
  <si>
    <t>Отчет о ходе реализации муниципальной программы</t>
  </si>
  <si>
    <t>Реализацию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</si>
  <si>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1.1.</t>
  </si>
  <si>
    <t>Мероприятие не обеспечено фининсированием</t>
  </si>
  <si>
    <t>Итого по подпрограмме IV</t>
  </si>
  <si>
    <t xml:space="preserve">Подпрограмма IV «Организационное обеспечение деятельности МКУ "Управление капитального строительства города Пыть-Ях" </t>
  </si>
  <si>
    <t xml:space="preserve">  4.1</t>
  </si>
  <si>
    <t>в т.ч. ветеранам Великой Отечественной войны</t>
  </si>
  <si>
    <t xml:space="preserve">Обеспечение жильем граждан, выезжающих из ХМАО-Югры в субъекты РФ, не относящиеся к районам Крайнего Севера и приравненным к ним местностям, признанным до 31 декабря 2013 года участниками подпрограмм  </t>
  </si>
  <si>
    <t xml:space="preserve">Обеспечение жильем граждан, уволенных с военной службы (службы), и приравненных к ним лиц </t>
  </si>
  <si>
    <t>Итого по подпрограмме III</t>
  </si>
  <si>
    <t>Мероприятие не обеспечено финансированием</t>
  </si>
  <si>
    <t>Внедрение новой версии информационной системы  обеспечения градостроительной деятельности (ИСОГД) (1.)</t>
  </si>
  <si>
    <t>Внесение изменений в генеральный план города (2)</t>
  </si>
  <si>
    <t>Внесение изменений в Правила землепользования и застройки (2)</t>
  </si>
  <si>
    <t>Разработка проекта планировки и межевания территории города Пыть-Ях (2)</t>
  </si>
  <si>
    <t>Выполнение обосновывающих материалов для подготовки документов территориального планирования (обновление планово-картографического материала) (2)</t>
  </si>
  <si>
    <t>Разработка концепции развития городской среды по колористическому решению и архитектурно-художественному освещению (5)</t>
  </si>
  <si>
    <t>1.4.</t>
  </si>
  <si>
    <t>Разработка концепции формирование комфортной городской среды, в том числе стандартов городской среды (2)</t>
  </si>
  <si>
    <t>1.6.</t>
  </si>
  <si>
    <t>Итого по подпрограмме I</t>
  </si>
  <si>
    <t>Подпрограмма II «Содействие развитию жилищного строительства"</t>
  </si>
  <si>
    <t xml:space="preserve">Подпрограмма  Ш  «Обеспечение мерами государственной поддержки по улучшению жлищных условий отдельных категорий граждан" </t>
  </si>
  <si>
    <t>Обеспечение жильем молодых семей Государственной программы РФ "Обеспечение доступным и комфортным жильем и коммунальными услугами граждан Россиской Федерации" (8)</t>
  </si>
  <si>
    <t>отсутствуют состоящие на учете</t>
  </si>
  <si>
    <t>Подпрограмма I «Содействие развитию градостроительной деятельности»</t>
  </si>
  <si>
    <t xml:space="preserve">Исполнено. 
Заключен муниципальный контракт от 02.04.2018 № 0187300019418000044-0269542-02 на выполнение работ по разработке концепции развития городской среды по колористическому решению и архитектурно-художественному освещению на сумму 281,831 тыс. руб. (ООО «СтройКомплекс-Югра», г. Сургут). Срок выполнения работ до 31.07.2018
</t>
  </si>
  <si>
    <t>Начальник Управления</t>
  </si>
  <si>
    <t>Е.Н. Скакунова</t>
  </si>
  <si>
    <t>Предлагается во 2 квартале 2019 перераспределение средств на мероприятие: Выполнение обосновывающих материалов для подготовки документов территориального планирования (обновление планово-картографического материала). Служебной запиской от 19.02.2019 № 13-Исх-77, информация доведена до УЖВ.</t>
  </si>
  <si>
    <t xml:space="preserve">
Распоряжением администрации города от 27.03.2019 № 567-ра принято решение о разработке проекта планировки и межевания территории мкр. № 6а «Северный».
27.03.2019 № Сл. 226-9 направлена заявка по определению поставщика (подрядчика, исполнителя) на проведение работ по разработке проекта планировки и межевания территории мкр. № 6а «Северный». Срок выполнения работ до 01.11.2019.
</t>
  </si>
  <si>
    <t>Демонтаж аварийного, непригодного жилищного фонда</t>
  </si>
  <si>
    <t>1.1.5</t>
  </si>
  <si>
    <t>1.1.6</t>
  </si>
  <si>
    <t>1.2</t>
  </si>
  <si>
    <t>Внедрение целевой модели "Получение разрешения на строительство и территориальное планирование" (3)</t>
  </si>
  <si>
    <t>Разработка местных нормативов градостроительного проектирования (2)</t>
  </si>
  <si>
    <t>2.1.2</t>
  </si>
  <si>
    <t>2.1.3</t>
  </si>
  <si>
    <t>3.2</t>
  </si>
  <si>
    <t>в том числе формирование МЖФ</t>
  </si>
  <si>
    <t xml:space="preserve">1.4. </t>
  </si>
  <si>
    <t>1.3</t>
  </si>
  <si>
    <t>1.4</t>
  </si>
  <si>
    <t xml:space="preserve">  2.1.</t>
  </si>
  <si>
    <t>2.1.1</t>
  </si>
  <si>
    <t>2.3</t>
  </si>
  <si>
    <t>Обеспечение жильем граждан, состоящих на учете для его получения на условиях социального найма (6)</t>
  </si>
  <si>
    <t>2.4</t>
  </si>
  <si>
    <t xml:space="preserve">2.2 </t>
  </si>
  <si>
    <t xml:space="preserve">Региональный проект "Обеспечение устойчивого сокращения непригодного для проживания жилищного фонда" </t>
  </si>
  <si>
    <t>3.1</t>
  </si>
  <si>
    <t>3.3</t>
  </si>
  <si>
    <t>3.4</t>
  </si>
  <si>
    <t>3.5</t>
  </si>
  <si>
    <r>
      <t>Приобретение  жилья для  переселения граждан из непригодного для проживания жилищного фонда, на обеспечение жильем граждан, состоящих на учете для его получения на условиях социального найма, а также формирования маневренного жилищного фонда</t>
    </r>
    <r>
      <rPr>
        <sz val="10"/>
        <color indexed="10"/>
        <rFont val="Times New Roman"/>
        <family val="1"/>
      </rPr>
      <t xml:space="preserve"> (</t>
    </r>
    <r>
      <rPr>
        <sz val="10"/>
        <color indexed="8"/>
        <rFont val="Times New Roman"/>
        <family val="1"/>
      </rPr>
      <t>6)</t>
    </r>
  </si>
  <si>
    <t>Приобретение  жилья для  переселения граждан из жилых домов, признанных аварийными, формирование маневренного жилищного фонда (6)</t>
  </si>
  <si>
    <t>2.5.</t>
  </si>
  <si>
    <t>Ликвидация и расселение приспособленных для проживания строений, в том числе:</t>
  </si>
  <si>
    <t xml:space="preserve"> демонтаж временных строений приспособленных для проживания</t>
  </si>
  <si>
    <t>приобретение жилых помещений - коммерческий найм</t>
  </si>
  <si>
    <t>предоставление субсидий</t>
  </si>
  <si>
    <t>Выплата выкупной стоимости</t>
  </si>
  <si>
    <t>2.6</t>
  </si>
  <si>
    <t>Реализация полномочий в области жилищного строительства</t>
  </si>
  <si>
    <t>2.1.3.1</t>
  </si>
  <si>
    <t xml:space="preserve">в т.ч. Обеспечение доступным жильем инвалидов </t>
  </si>
  <si>
    <t xml:space="preserve"> Кашин, Кочуева, Комин, Бойко-Дзына</t>
  </si>
  <si>
    <t>Демонтировано 10 многоквартирных жилых дома</t>
  </si>
  <si>
    <t>об, погорельцы М-45</t>
  </si>
  <si>
    <t>2 ж/п по ДДУ</t>
  </si>
  <si>
    <t>1 ж/п по ДДУ</t>
  </si>
  <si>
    <t>23 ж/п по ДДУ</t>
  </si>
  <si>
    <t>демонтировано 163 строения</t>
  </si>
  <si>
    <t>Качкаева А.В. 46-55-18</t>
  </si>
  <si>
    <t xml:space="preserve">«Развитие жилищной сферы в городе Пыть-Яхе»  </t>
  </si>
  <si>
    <t>на 31.12.2019 года</t>
  </si>
  <si>
    <t>Приобретение 5 ж/п, по договорам ДУ 59 ж/п</t>
  </si>
  <si>
    <t>123 субсидии оплачены</t>
  </si>
  <si>
    <t>Строительство и реконструкция объектов муниципальной собственности (не заключено согалшение на 2019 год, лимиты не доведены)</t>
  </si>
  <si>
    <t>реализовано 5 гарантийных писем  (100%)</t>
  </si>
  <si>
    <t>Предоставлена социальная выплата 1 семье</t>
  </si>
  <si>
    <t xml:space="preserve">Приобретено 64 жилых помещения, в том числе для реализации регионального проекта </t>
  </si>
  <si>
    <t>Оплачено 123 субсидий, предоставлено 110 помещений на условиях коммерческого найма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</si>
</sst>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"/>
    <numFmt numFmtId="194" formatCode="_(* #,##0.000_);_(* \(#,##0.000\);_(* &quot;-&quot;??_);_(@_)"/>
    <numFmt numFmtId="195" formatCode="_(* #,##0.0000_);_(* \(#,##0.0000\);_(* &quot;-&quot;??_);_(@_)"/>
    <numFmt numFmtId="196" formatCode="#,##0.000"/>
    <numFmt numFmtId="197" formatCode="#,##0.0000"/>
    <numFmt numFmtId="198" formatCode="#,##0.00000"/>
    <numFmt numFmtId="199" formatCode="[$-FC19]d\ mmmm\ yyyy\ &quot;г.&quot;"/>
  </numFmts>
  <fonts count="49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theme="0" tint="-0.04997999966144562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53" applyNumberFormat="1" applyFont="1" applyFill="1" applyBorder="1" applyAlignment="1">
      <alignment horizontal="center" vertical="center" wrapText="1"/>
      <protection/>
    </xf>
    <xf numFmtId="4" fontId="5" fillId="0" borderId="10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shrinkToFi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shrinkToFit="1"/>
    </xf>
    <xf numFmtId="0" fontId="47" fillId="0" borderId="10" xfId="0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93" fontId="4" fillId="0" borderId="1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4" fontId="5" fillId="0" borderId="15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3" xfId="0" applyNumberFormat="1" applyFont="1" applyFill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4" fontId="4" fillId="0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righ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9"/>
  <sheetViews>
    <sheetView tabSelected="1" view="pageBreakPreview" zoomScaleSheetLayoutView="100" workbookViewId="0" topLeftCell="A47">
      <selection activeCell="Q18" sqref="Q18"/>
    </sheetView>
  </sheetViews>
  <sheetFormatPr defaultColWidth="9.140625" defaultRowHeight="12.75"/>
  <cols>
    <col min="1" max="1" width="0.71875" style="3" customWidth="1"/>
    <col min="2" max="2" width="7.421875" style="4" customWidth="1"/>
    <col min="3" max="3" width="37.57421875" style="3" customWidth="1"/>
    <col min="4" max="4" width="12.421875" style="3" customWidth="1"/>
    <col min="5" max="5" width="10.00390625" style="3" customWidth="1"/>
    <col min="6" max="6" width="11.140625" style="3" customWidth="1"/>
    <col min="7" max="7" width="10.7109375" style="3" customWidth="1"/>
    <col min="8" max="8" width="7.140625" style="3" customWidth="1"/>
    <col min="9" max="9" width="11.57421875" style="3" customWidth="1"/>
    <col min="10" max="10" width="11.421875" style="3" customWidth="1"/>
    <col min="11" max="11" width="11.140625" style="3" customWidth="1"/>
    <col min="12" max="12" width="10.7109375" style="3" customWidth="1"/>
    <col min="13" max="13" width="8.28125" style="3" customWidth="1"/>
    <col min="14" max="14" width="11.7109375" style="3" customWidth="1"/>
    <col min="15" max="15" width="8.57421875" style="3" customWidth="1"/>
    <col min="16" max="16" width="9.7109375" style="3" customWidth="1"/>
    <col min="17" max="17" width="10.28125" style="3" customWidth="1"/>
    <col min="18" max="18" width="8.8515625" style="3" customWidth="1"/>
    <col min="19" max="19" width="33.28125" style="3" customWidth="1"/>
    <col min="20" max="20" width="14.57421875" style="3" customWidth="1"/>
    <col min="21" max="21" width="11.140625" style="3" customWidth="1"/>
    <col min="22" max="22" width="11.00390625" style="3" customWidth="1"/>
    <col min="23" max="16384" width="9.140625" style="3" customWidth="1"/>
  </cols>
  <sheetData>
    <row r="1" spans="2:3" s="2" customFormat="1" ht="7.5" customHeight="1">
      <c r="B1" s="1"/>
      <c r="C1" s="2" t="s">
        <v>2</v>
      </c>
    </row>
    <row r="2" spans="2:19" s="2" customFormat="1" ht="27.75" customHeight="1" hidden="1">
      <c r="B2" s="1"/>
      <c r="S2" s="2" t="s">
        <v>2</v>
      </c>
    </row>
    <row r="3" spans="2:19" s="2" customFormat="1" ht="21" customHeight="1">
      <c r="B3" s="43" t="s">
        <v>19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2:19" s="2" customFormat="1" ht="19.5" customHeight="1">
      <c r="B4" s="43" t="s">
        <v>95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2:19" ht="14.2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</row>
    <row r="6" spans="2:19" ht="19.5" customHeight="1" hidden="1"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</row>
    <row r="7" spans="2:19" ht="18" customHeight="1">
      <c r="B7" s="43" t="s">
        <v>96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</row>
    <row r="8" spans="13:19" ht="3.75" customHeight="1">
      <c r="M8" s="3" t="s">
        <v>2</v>
      </c>
      <c r="N8" s="3" t="s">
        <v>2</v>
      </c>
      <c r="O8" s="3" t="s">
        <v>2</v>
      </c>
      <c r="Q8" s="3" t="s">
        <v>2</v>
      </c>
      <c r="R8" s="3" t="s">
        <v>2</v>
      </c>
      <c r="S8" s="3" t="s">
        <v>2</v>
      </c>
    </row>
    <row r="9" spans="2:19" s="7" customFormat="1" ht="19.5" customHeight="1">
      <c r="B9" s="41" t="s">
        <v>1</v>
      </c>
      <c r="C9" s="37" t="s">
        <v>11</v>
      </c>
      <c r="D9" s="37" t="s">
        <v>15</v>
      </c>
      <c r="E9" s="37"/>
      <c r="F9" s="37"/>
      <c r="G9" s="37"/>
      <c r="H9" s="37"/>
      <c r="I9" s="37" t="s">
        <v>16</v>
      </c>
      <c r="J9" s="37"/>
      <c r="K9" s="37"/>
      <c r="L9" s="37"/>
      <c r="M9" s="37"/>
      <c r="N9" s="37" t="s">
        <v>17</v>
      </c>
      <c r="O9" s="37"/>
      <c r="P9" s="37"/>
      <c r="Q9" s="37"/>
      <c r="R9" s="37"/>
      <c r="S9" s="37" t="s">
        <v>18</v>
      </c>
    </row>
    <row r="10" spans="2:19" s="7" customFormat="1" ht="69" customHeight="1">
      <c r="B10" s="41"/>
      <c r="C10" s="37"/>
      <c r="D10" s="8" t="s">
        <v>0</v>
      </c>
      <c r="E10" s="8" t="s">
        <v>3</v>
      </c>
      <c r="F10" s="8" t="s">
        <v>12</v>
      </c>
      <c r="G10" s="8" t="s">
        <v>13</v>
      </c>
      <c r="H10" s="8" t="s">
        <v>14</v>
      </c>
      <c r="I10" s="8" t="s">
        <v>0</v>
      </c>
      <c r="J10" s="8" t="s">
        <v>3</v>
      </c>
      <c r="K10" s="8" t="s">
        <v>12</v>
      </c>
      <c r="L10" s="8" t="s">
        <v>13</v>
      </c>
      <c r="M10" s="8" t="s">
        <v>14</v>
      </c>
      <c r="N10" s="8" t="s">
        <v>0</v>
      </c>
      <c r="O10" s="8" t="s">
        <v>3</v>
      </c>
      <c r="P10" s="8" t="s">
        <v>12</v>
      </c>
      <c r="Q10" s="8" t="s">
        <v>13</v>
      </c>
      <c r="R10" s="8" t="s">
        <v>14</v>
      </c>
      <c r="S10" s="37"/>
    </row>
    <row r="11" spans="2:19" s="10" customFormat="1" ht="12.75">
      <c r="B11" s="5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9">
        <v>5</v>
      </c>
      <c r="L11" s="9">
        <v>6</v>
      </c>
      <c r="M11" s="9">
        <v>12</v>
      </c>
      <c r="N11" s="9">
        <v>13</v>
      </c>
      <c r="O11" s="9">
        <v>14</v>
      </c>
      <c r="P11" s="9">
        <v>15</v>
      </c>
      <c r="Q11" s="9">
        <v>16</v>
      </c>
      <c r="R11" s="9">
        <v>17</v>
      </c>
      <c r="S11" s="9">
        <v>18</v>
      </c>
    </row>
    <row r="12" spans="2:19" s="7" customFormat="1" ht="12.75">
      <c r="B12" s="49" t="s">
        <v>10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1"/>
    </row>
    <row r="13" spans="2:19" s="7" customFormat="1" ht="12.75" customHeight="1">
      <c r="B13" s="38" t="s">
        <v>45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40"/>
    </row>
    <row r="14" spans="2:19" s="7" customFormat="1" ht="0.75" customHeight="1">
      <c r="B14" s="38" t="s">
        <v>8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40"/>
    </row>
    <row r="15" spans="2:19" s="7" customFormat="1" ht="42" customHeight="1">
      <c r="B15" s="5" t="s">
        <v>21</v>
      </c>
      <c r="C15" s="6" t="s">
        <v>32</v>
      </c>
      <c r="D15" s="6">
        <f>E15+F15+G15+H15</f>
        <v>0</v>
      </c>
      <c r="E15" s="6">
        <f>E16+E17+E18+E19</f>
        <v>0</v>
      </c>
      <c r="F15" s="6">
        <v>0</v>
      </c>
      <c r="G15" s="6">
        <v>0</v>
      </c>
      <c r="H15" s="6">
        <v>0</v>
      </c>
      <c r="I15" s="6">
        <f>J15+K15+L15+M15</f>
        <v>0</v>
      </c>
      <c r="J15" s="6">
        <f>J16+J17+J18+J19</f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13" t="s">
        <v>30</v>
      </c>
    </row>
    <row r="16" spans="2:19" s="7" customFormat="1" ht="35.25" customHeight="1">
      <c r="B16" s="5" t="s">
        <v>54</v>
      </c>
      <c r="C16" s="6" t="s">
        <v>33</v>
      </c>
      <c r="D16" s="6">
        <f>E16+F16+G16+H16</f>
        <v>0</v>
      </c>
      <c r="E16" s="6">
        <v>0</v>
      </c>
      <c r="F16" s="6">
        <v>0</v>
      </c>
      <c r="G16" s="6">
        <v>0</v>
      </c>
      <c r="H16" s="6">
        <v>0</v>
      </c>
      <c r="I16" s="6">
        <f>J16+K16+L16+M16</f>
        <v>0</v>
      </c>
      <c r="J16" s="6">
        <v>0</v>
      </c>
      <c r="K16" s="6">
        <v>0</v>
      </c>
      <c r="L16" s="6">
        <v>0</v>
      </c>
      <c r="M16" s="6">
        <v>0</v>
      </c>
      <c r="N16" s="6">
        <f aca="true" t="shared" si="0" ref="N16:N23">O16+P16+Q16+R16</f>
        <v>0</v>
      </c>
      <c r="O16" s="6">
        <v>0</v>
      </c>
      <c r="P16" s="6">
        <v>0</v>
      </c>
      <c r="Q16" s="6">
        <v>0</v>
      </c>
      <c r="R16" s="6">
        <v>0</v>
      </c>
      <c r="S16" s="13" t="s">
        <v>30</v>
      </c>
    </row>
    <row r="17" spans="2:19" s="7" customFormat="1" ht="96.75" customHeight="1">
      <c r="B17" s="5" t="s">
        <v>62</v>
      </c>
      <c r="C17" s="6" t="s">
        <v>34</v>
      </c>
      <c r="D17" s="6">
        <f>E17+F17+G17+H17</f>
        <v>2250</v>
      </c>
      <c r="E17" s="6">
        <v>0</v>
      </c>
      <c r="F17" s="6">
        <v>2092.5</v>
      </c>
      <c r="G17" s="6">
        <v>157.5</v>
      </c>
      <c r="H17" s="6">
        <v>0</v>
      </c>
      <c r="I17" s="6">
        <f>J17+K17+L17+M17</f>
        <v>2250</v>
      </c>
      <c r="J17" s="6">
        <v>0</v>
      </c>
      <c r="K17" s="6">
        <v>2092.5</v>
      </c>
      <c r="L17" s="6">
        <v>157.5</v>
      </c>
      <c r="M17" s="6">
        <v>0</v>
      </c>
      <c r="N17" s="6">
        <f>O17+P17+Q17+R17</f>
        <v>1357.4</v>
      </c>
      <c r="O17" s="6">
        <v>0</v>
      </c>
      <c r="P17" s="6">
        <v>1262.4</v>
      </c>
      <c r="Q17" s="6">
        <v>95</v>
      </c>
      <c r="R17" s="6">
        <v>0</v>
      </c>
      <c r="S17" s="12" t="s">
        <v>49</v>
      </c>
    </row>
    <row r="18" spans="2:19" s="7" customFormat="1" ht="165" customHeight="1">
      <c r="B18" s="5" t="s">
        <v>63</v>
      </c>
      <c r="C18" s="6" t="s">
        <v>35</v>
      </c>
      <c r="D18" s="6">
        <f>E18+F18+G18+H18</f>
        <v>4291.7</v>
      </c>
      <c r="E18" s="6">
        <v>0</v>
      </c>
      <c r="F18" s="6">
        <v>3991.3</v>
      </c>
      <c r="G18" s="6">
        <v>300.4</v>
      </c>
      <c r="H18" s="6">
        <v>0</v>
      </c>
      <c r="I18" s="6">
        <f>J18+K18+L18+M18</f>
        <v>4291.7</v>
      </c>
      <c r="J18" s="6">
        <v>0</v>
      </c>
      <c r="K18" s="6">
        <v>3991.3</v>
      </c>
      <c r="L18" s="6">
        <v>300.4</v>
      </c>
      <c r="M18" s="6">
        <v>0</v>
      </c>
      <c r="N18" s="6">
        <f>O18+P18+Q18+R18</f>
        <v>3000</v>
      </c>
      <c r="O18" s="6">
        <v>0</v>
      </c>
      <c r="P18" s="6">
        <v>2790</v>
      </c>
      <c r="Q18" s="6">
        <v>210</v>
      </c>
      <c r="R18" s="6">
        <v>0</v>
      </c>
      <c r="S18" s="12" t="s">
        <v>50</v>
      </c>
    </row>
    <row r="19" spans="2:19" s="7" customFormat="1" ht="57" customHeight="1">
      <c r="B19" s="5" t="s">
        <v>61</v>
      </c>
      <c r="C19" s="6" t="s">
        <v>35</v>
      </c>
      <c r="D19" s="6">
        <f aca="true" t="shared" si="1" ref="D19:D24">E19+F19+G19+H19</f>
        <v>0</v>
      </c>
      <c r="E19" s="6">
        <v>0</v>
      </c>
      <c r="F19" s="6">
        <v>0</v>
      </c>
      <c r="G19" s="6">
        <v>0</v>
      </c>
      <c r="H19" s="6">
        <v>0</v>
      </c>
      <c r="I19" s="6">
        <f aca="true" t="shared" si="2" ref="I19:I24">J19+K19+L19+M19</f>
        <v>0</v>
      </c>
      <c r="J19" s="6">
        <v>0</v>
      </c>
      <c r="K19" s="6">
        <v>0</v>
      </c>
      <c r="L19" s="6">
        <v>0</v>
      </c>
      <c r="M19" s="6">
        <v>0</v>
      </c>
      <c r="N19" s="6">
        <f t="shared" si="0"/>
        <v>0</v>
      </c>
      <c r="O19" s="6">
        <v>0</v>
      </c>
      <c r="P19" s="6">
        <v>0</v>
      </c>
      <c r="Q19" s="6">
        <v>0</v>
      </c>
      <c r="R19" s="6">
        <v>0</v>
      </c>
      <c r="S19" s="13" t="s">
        <v>30</v>
      </c>
    </row>
    <row r="20" spans="2:19" s="7" customFormat="1" ht="42.75" customHeight="1">
      <c r="B20" s="5" t="s">
        <v>52</v>
      </c>
      <c r="C20" s="6" t="s">
        <v>31</v>
      </c>
      <c r="D20" s="6">
        <f t="shared" si="1"/>
        <v>0</v>
      </c>
      <c r="E20" s="6">
        <v>0</v>
      </c>
      <c r="F20" s="6">
        <v>0</v>
      </c>
      <c r="G20" s="6">
        <v>0</v>
      </c>
      <c r="H20" s="6">
        <v>0</v>
      </c>
      <c r="I20" s="6">
        <f t="shared" si="2"/>
        <v>0</v>
      </c>
      <c r="J20" s="6">
        <v>0</v>
      </c>
      <c r="K20" s="6">
        <v>0</v>
      </c>
      <c r="L20" s="6">
        <v>0</v>
      </c>
      <c r="M20" s="6">
        <v>0</v>
      </c>
      <c r="N20" s="6">
        <f t="shared" si="0"/>
        <v>0</v>
      </c>
      <c r="O20" s="6">
        <v>0</v>
      </c>
      <c r="P20" s="6">
        <v>0</v>
      </c>
      <c r="Q20" s="6">
        <v>0</v>
      </c>
      <c r="R20" s="6">
        <v>0</v>
      </c>
      <c r="S20" s="13" t="s">
        <v>30</v>
      </c>
    </row>
    <row r="21" spans="2:19" s="7" customFormat="1" ht="30.75" customHeight="1">
      <c r="B21" s="5" t="s">
        <v>53</v>
      </c>
      <c r="C21" s="6" t="s">
        <v>56</v>
      </c>
      <c r="D21" s="6">
        <f t="shared" si="1"/>
        <v>0</v>
      </c>
      <c r="E21" s="6">
        <v>0</v>
      </c>
      <c r="F21" s="6">
        <v>0</v>
      </c>
      <c r="G21" s="6">
        <v>0</v>
      </c>
      <c r="H21" s="6">
        <v>0</v>
      </c>
      <c r="I21" s="6">
        <f t="shared" si="2"/>
        <v>0</v>
      </c>
      <c r="J21" s="6">
        <v>0</v>
      </c>
      <c r="K21" s="6">
        <v>0</v>
      </c>
      <c r="L21" s="6">
        <v>0</v>
      </c>
      <c r="M21" s="6">
        <v>0</v>
      </c>
      <c r="N21" s="6">
        <f t="shared" si="0"/>
        <v>0</v>
      </c>
      <c r="O21" s="6">
        <v>0</v>
      </c>
      <c r="P21" s="6">
        <v>0</v>
      </c>
      <c r="Q21" s="6">
        <v>0</v>
      </c>
      <c r="R21" s="6">
        <v>0</v>
      </c>
      <c r="S21" s="13" t="s">
        <v>30</v>
      </c>
    </row>
    <row r="22" spans="2:19" s="7" customFormat="1" ht="1.5" customHeight="1" hidden="1">
      <c r="B22" s="5" t="s">
        <v>37</v>
      </c>
      <c r="C22" s="6" t="s">
        <v>36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6" t="s">
        <v>46</v>
      </c>
    </row>
    <row r="23" spans="2:19" s="7" customFormat="1" ht="43.5" customHeight="1">
      <c r="B23" s="5" t="s">
        <v>54</v>
      </c>
      <c r="C23" s="6" t="s">
        <v>55</v>
      </c>
      <c r="D23" s="6">
        <f>E23+F23+G23+H23</f>
        <v>0</v>
      </c>
      <c r="E23" s="6">
        <v>0</v>
      </c>
      <c r="F23" s="6">
        <v>0</v>
      </c>
      <c r="G23" s="6">
        <v>0</v>
      </c>
      <c r="H23" s="6">
        <v>0</v>
      </c>
      <c r="I23" s="6">
        <f>J23+K23+L23+M23</f>
        <v>0</v>
      </c>
      <c r="J23" s="6">
        <v>0</v>
      </c>
      <c r="K23" s="6">
        <v>0</v>
      </c>
      <c r="L23" s="6">
        <v>0</v>
      </c>
      <c r="M23" s="6">
        <v>0</v>
      </c>
      <c r="N23" s="6">
        <f t="shared" si="0"/>
        <v>0</v>
      </c>
      <c r="O23" s="6">
        <v>0</v>
      </c>
      <c r="P23" s="6">
        <v>0</v>
      </c>
      <c r="Q23" s="6">
        <v>0</v>
      </c>
      <c r="R23" s="6">
        <v>0</v>
      </c>
      <c r="S23" s="13" t="s">
        <v>30</v>
      </c>
    </row>
    <row r="24" spans="2:19" s="7" customFormat="1" ht="38.25" hidden="1">
      <c r="B24" s="5" t="s">
        <v>39</v>
      </c>
      <c r="C24" s="6" t="s">
        <v>38</v>
      </c>
      <c r="D24" s="6">
        <f t="shared" si="1"/>
        <v>0</v>
      </c>
      <c r="E24" s="6">
        <v>0</v>
      </c>
      <c r="F24" s="6">
        <v>0</v>
      </c>
      <c r="G24" s="6">
        <v>0</v>
      </c>
      <c r="H24" s="6">
        <v>0</v>
      </c>
      <c r="I24" s="6">
        <f>J24+K24+L24+M24</f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/>
    </row>
    <row r="25" spans="2:19" s="7" customFormat="1" ht="33" customHeight="1">
      <c r="B25" s="5"/>
      <c r="C25" s="6" t="s">
        <v>40</v>
      </c>
      <c r="D25" s="15">
        <f>SUM(D15:D24)</f>
        <v>6541.7</v>
      </c>
      <c r="E25" s="15">
        <f aca="true" t="shared" si="3" ref="E25:R25">SUM(E15:E24)</f>
        <v>0</v>
      </c>
      <c r="F25" s="15">
        <f>SUM(F15:F24)</f>
        <v>6083.8</v>
      </c>
      <c r="G25" s="15">
        <f t="shared" si="3"/>
        <v>457.9</v>
      </c>
      <c r="H25" s="15">
        <f t="shared" si="3"/>
        <v>0</v>
      </c>
      <c r="I25" s="15">
        <f>SUM(I15:I24)</f>
        <v>6541.7</v>
      </c>
      <c r="J25" s="15">
        <f>SUM(J15:J24)</f>
        <v>0</v>
      </c>
      <c r="K25" s="15">
        <f>SUM(K15:K24)</f>
        <v>6083.8</v>
      </c>
      <c r="L25" s="15">
        <f>SUM(L15:L24)</f>
        <v>457.9</v>
      </c>
      <c r="M25" s="15">
        <f>SUM(M15:M24)</f>
        <v>0</v>
      </c>
      <c r="N25" s="15">
        <f>SUM(N15:N24)</f>
        <v>4357.4</v>
      </c>
      <c r="O25" s="15">
        <f t="shared" si="3"/>
        <v>0</v>
      </c>
      <c r="P25" s="15">
        <f>SUM(P15:P24)</f>
        <v>4052.4</v>
      </c>
      <c r="Q25" s="15">
        <f t="shared" si="3"/>
        <v>305</v>
      </c>
      <c r="R25" s="15">
        <f t="shared" si="3"/>
        <v>0</v>
      </c>
      <c r="S25" s="27">
        <f>N25/D25*100</f>
        <v>66.60959689377378</v>
      </c>
    </row>
    <row r="26" spans="2:19" s="7" customFormat="1" ht="16.5" customHeight="1">
      <c r="B26" s="46" t="s">
        <v>41</v>
      </c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8"/>
    </row>
    <row r="27" spans="2:19" s="7" customFormat="1" ht="12.75" customHeight="1">
      <c r="B27" s="46" t="s">
        <v>7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8"/>
    </row>
    <row r="28" spans="2:20" s="7" customFormat="1" ht="90.75" customHeight="1">
      <c r="B28" s="5" t="s">
        <v>64</v>
      </c>
      <c r="C28" s="16" t="s">
        <v>75</v>
      </c>
      <c r="D28" s="17">
        <f>D29+D30+D31</f>
        <v>99166.70000000001</v>
      </c>
      <c r="E28" s="17">
        <v>0</v>
      </c>
      <c r="F28" s="18">
        <f>F30+F31+F29</f>
        <v>90154.7</v>
      </c>
      <c r="G28" s="17">
        <f>G30+G31</f>
        <v>9012</v>
      </c>
      <c r="H28" s="17">
        <v>0</v>
      </c>
      <c r="I28" s="17">
        <f>I29+I30+I31</f>
        <v>99166.70000000001</v>
      </c>
      <c r="J28" s="17">
        <v>0</v>
      </c>
      <c r="K28" s="18">
        <f>K30+K31+K29</f>
        <v>90154.7</v>
      </c>
      <c r="L28" s="17">
        <f>L30+L31</f>
        <v>9012</v>
      </c>
      <c r="M28" s="17">
        <v>0</v>
      </c>
      <c r="N28" s="17">
        <f>N29+N30+N31+N32</f>
        <v>55932.62000000001</v>
      </c>
      <c r="O28" s="17">
        <f aca="true" t="shared" si="4" ref="M28:R28">O29+O30+O31</f>
        <v>0</v>
      </c>
      <c r="P28" s="17">
        <f>P29+P30+P31</f>
        <v>49952.26000000001</v>
      </c>
      <c r="Q28" s="17">
        <f>Q29+Q30+Q31+Q32</f>
        <v>5980.36</v>
      </c>
      <c r="R28" s="17">
        <f t="shared" si="4"/>
        <v>0</v>
      </c>
      <c r="S28" s="6" t="s">
        <v>2</v>
      </c>
      <c r="T28" s="7" t="s">
        <v>2</v>
      </c>
    </row>
    <row r="29" spans="2:19" s="7" customFormat="1" ht="25.5" customHeight="1">
      <c r="B29" s="5" t="s">
        <v>65</v>
      </c>
      <c r="C29" s="17" t="s">
        <v>60</v>
      </c>
      <c r="D29" s="17">
        <f>F29+G29</f>
        <v>12981.7</v>
      </c>
      <c r="E29" s="17">
        <v>0</v>
      </c>
      <c r="F29" s="11">
        <v>12981.7</v>
      </c>
      <c r="G29" s="6">
        <v>0</v>
      </c>
      <c r="H29" s="6">
        <v>0</v>
      </c>
      <c r="I29" s="17">
        <f>K29+L29</f>
        <v>12981.7</v>
      </c>
      <c r="J29" s="17">
        <v>0</v>
      </c>
      <c r="K29" s="11">
        <v>12981.7</v>
      </c>
      <c r="L29" s="6">
        <v>0</v>
      </c>
      <c r="M29" s="6">
        <v>0</v>
      </c>
      <c r="N29" s="6">
        <f>P29+Q29</f>
        <v>12981.7</v>
      </c>
      <c r="O29" s="6">
        <v>0</v>
      </c>
      <c r="P29" s="11">
        <f>K29</f>
        <v>12981.7</v>
      </c>
      <c r="Q29" s="17">
        <v>0</v>
      </c>
      <c r="R29" s="17">
        <v>0</v>
      </c>
      <c r="S29" s="6" t="s">
        <v>89</v>
      </c>
    </row>
    <row r="30" spans="2:19" s="7" customFormat="1" ht="74.25" customHeight="1">
      <c r="B30" s="5" t="s">
        <v>57</v>
      </c>
      <c r="C30" s="17" t="s">
        <v>76</v>
      </c>
      <c r="D30" s="17">
        <f>F30+G30</f>
        <v>64516.1</v>
      </c>
      <c r="E30" s="17">
        <v>0</v>
      </c>
      <c r="F30" s="11">
        <v>60000</v>
      </c>
      <c r="G30" s="6">
        <v>4516.1</v>
      </c>
      <c r="H30" s="6">
        <v>0</v>
      </c>
      <c r="I30" s="17">
        <f>K30+L30</f>
        <v>64516.1</v>
      </c>
      <c r="J30" s="17">
        <v>0</v>
      </c>
      <c r="K30" s="11">
        <v>60000</v>
      </c>
      <c r="L30" s="6">
        <v>4516.1</v>
      </c>
      <c r="M30" s="6">
        <v>0</v>
      </c>
      <c r="N30" s="6">
        <f>P30+Q30</f>
        <v>36100.4</v>
      </c>
      <c r="O30" s="6">
        <v>0</v>
      </c>
      <c r="P30" s="11">
        <v>33573.4</v>
      </c>
      <c r="Q30" s="17">
        <v>2527</v>
      </c>
      <c r="R30" s="17">
        <v>0</v>
      </c>
      <c r="S30" s="6" t="s">
        <v>102</v>
      </c>
    </row>
    <row r="31" spans="2:19" s="7" customFormat="1" ht="44.25" customHeight="1">
      <c r="B31" s="19" t="s">
        <v>58</v>
      </c>
      <c r="C31" s="6" t="s">
        <v>67</v>
      </c>
      <c r="D31" s="6">
        <f>E31+F31+G31+H31</f>
        <v>21668.9</v>
      </c>
      <c r="E31" s="6">
        <v>0</v>
      </c>
      <c r="F31" s="6">
        <v>17173</v>
      </c>
      <c r="G31" s="6">
        <f>1292.6+G32</f>
        <v>4495.9</v>
      </c>
      <c r="H31" s="6">
        <v>0</v>
      </c>
      <c r="I31" s="6">
        <f>J31+K31+L31+M31</f>
        <v>21668.9</v>
      </c>
      <c r="J31" s="6">
        <v>0</v>
      </c>
      <c r="K31" s="6">
        <v>17173</v>
      </c>
      <c r="L31" s="6">
        <f>1292.6+L32</f>
        <v>4495.9</v>
      </c>
      <c r="M31" s="6">
        <v>0</v>
      </c>
      <c r="N31" s="6">
        <f>P31+Q31</f>
        <v>3652.8599999999997</v>
      </c>
      <c r="O31" s="6">
        <v>0</v>
      </c>
      <c r="P31" s="6">
        <v>3397.16</v>
      </c>
      <c r="Q31" s="17">
        <v>255.7</v>
      </c>
      <c r="R31" s="6">
        <v>0</v>
      </c>
      <c r="S31" s="6" t="s">
        <v>90</v>
      </c>
    </row>
    <row r="32" spans="2:19" s="7" customFormat="1" ht="44.25" customHeight="1">
      <c r="B32" s="19" t="s">
        <v>85</v>
      </c>
      <c r="C32" s="6" t="s">
        <v>86</v>
      </c>
      <c r="D32" s="6">
        <f>E32+F32+G32</f>
        <v>3203.3</v>
      </c>
      <c r="E32" s="6">
        <v>0</v>
      </c>
      <c r="F32" s="6">
        <v>0</v>
      </c>
      <c r="G32" s="6">
        <v>3203.3</v>
      </c>
      <c r="H32" s="6">
        <v>0</v>
      </c>
      <c r="I32" s="6">
        <f>J32+K32+L32</f>
        <v>3203.3</v>
      </c>
      <c r="J32" s="6">
        <v>0</v>
      </c>
      <c r="K32" s="6">
        <v>0</v>
      </c>
      <c r="L32" s="6">
        <v>3203.3</v>
      </c>
      <c r="M32" s="6">
        <v>0</v>
      </c>
      <c r="N32" s="6">
        <f>P32+Q32</f>
        <v>3197.66</v>
      </c>
      <c r="O32" s="6">
        <v>0</v>
      </c>
      <c r="P32" s="6">
        <v>0</v>
      </c>
      <c r="Q32" s="17">
        <v>3197.66</v>
      </c>
      <c r="R32" s="6">
        <v>0</v>
      </c>
      <c r="S32" s="6" t="s">
        <v>91</v>
      </c>
    </row>
    <row r="33" spans="2:19" s="7" customFormat="1" ht="53.25" customHeight="1">
      <c r="B33" s="20" t="s">
        <v>69</v>
      </c>
      <c r="C33" s="13" t="s">
        <v>70</v>
      </c>
      <c r="D33" s="11">
        <f>E33+F33+G33+H33</f>
        <v>282529.19999999995</v>
      </c>
      <c r="E33" s="13">
        <v>0</v>
      </c>
      <c r="F33" s="13">
        <v>262752.1</v>
      </c>
      <c r="G33" s="13">
        <v>19777.1</v>
      </c>
      <c r="H33" s="13">
        <v>0</v>
      </c>
      <c r="I33" s="11">
        <f>J33+K33+L33+M33</f>
        <v>282529.19999999995</v>
      </c>
      <c r="J33" s="13">
        <v>0</v>
      </c>
      <c r="K33" s="13">
        <v>262752.1</v>
      </c>
      <c r="L33" s="13">
        <v>19777.1</v>
      </c>
      <c r="M33" s="13">
        <v>0</v>
      </c>
      <c r="N33" s="6">
        <f>O33+P33+Q33+R33</f>
        <v>157933.15</v>
      </c>
      <c r="O33" s="13">
        <v>0</v>
      </c>
      <c r="P33" s="13">
        <v>146877.83</v>
      </c>
      <c r="Q33" s="13">
        <v>11055.32</v>
      </c>
      <c r="R33" s="13">
        <v>0</v>
      </c>
      <c r="S33" s="13" t="s">
        <v>97</v>
      </c>
    </row>
    <row r="34" spans="2:19" s="7" customFormat="1" ht="22.5" customHeight="1">
      <c r="B34" s="5" t="s">
        <v>66</v>
      </c>
      <c r="C34" s="6" t="s">
        <v>82</v>
      </c>
      <c r="D34" s="6">
        <f>G34</f>
        <v>13206.4</v>
      </c>
      <c r="E34" s="6">
        <v>0</v>
      </c>
      <c r="F34" s="6">
        <v>0</v>
      </c>
      <c r="G34" s="6">
        <v>13206.4</v>
      </c>
      <c r="H34" s="6">
        <v>0</v>
      </c>
      <c r="I34" s="6">
        <f>L34</f>
        <v>13206.4</v>
      </c>
      <c r="J34" s="6">
        <v>0</v>
      </c>
      <c r="K34" s="6">
        <v>0</v>
      </c>
      <c r="L34" s="6">
        <v>13206.4</v>
      </c>
      <c r="M34" s="6">
        <v>0</v>
      </c>
      <c r="N34" s="17">
        <f>R34+Q34+P34+O34</f>
        <v>13206.4</v>
      </c>
      <c r="O34" s="6">
        <v>0</v>
      </c>
      <c r="P34" s="6">
        <v>0</v>
      </c>
      <c r="Q34" s="17">
        <v>13206.4</v>
      </c>
      <c r="R34" s="6">
        <v>0</v>
      </c>
      <c r="S34" s="36" t="s">
        <v>87</v>
      </c>
    </row>
    <row r="35" spans="2:19" s="18" customFormat="1" ht="46.5" customHeight="1">
      <c r="B35" s="21" t="s">
        <v>68</v>
      </c>
      <c r="C35" s="6" t="s">
        <v>51</v>
      </c>
      <c r="D35" s="13">
        <f>F35+G35</f>
        <v>3763.5</v>
      </c>
      <c r="E35" s="13">
        <v>0</v>
      </c>
      <c r="F35" s="22">
        <v>0</v>
      </c>
      <c r="G35" s="22">
        <v>3763.5</v>
      </c>
      <c r="H35" s="13">
        <v>0</v>
      </c>
      <c r="I35" s="13">
        <f>K35+L35</f>
        <v>3763.5</v>
      </c>
      <c r="J35" s="13">
        <v>0</v>
      </c>
      <c r="K35" s="22">
        <v>0</v>
      </c>
      <c r="L35" s="22">
        <v>3763.5</v>
      </c>
      <c r="M35" s="13">
        <v>0</v>
      </c>
      <c r="N35" s="13">
        <f>Q35+P35+O35</f>
        <v>2840</v>
      </c>
      <c r="O35" s="13">
        <v>0</v>
      </c>
      <c r="P35" s="22">
        <v>0</v>
      </c>
      <c r="Q35" s="24">
        <v>2840</v>
      </c>
      <c r="R35" s="13">
        <v>0</v>
      </c>
      <c r="S35" s="6" t="s">
        <v>88</v>
      </c>
    </row>
    <row r="36" spans="2:19" s="7" customFormat="1" ht="54.75" customHeight="1">
      <c r="B36" s="54" t="s">
        <v>77</v>
      </c>
      <c r="C36" s="6" t="s">
        <v>78</v>
      </c>
      <c r="D36" s="11">
        <f>E36+F36+G36+H36</f>
        <v>1035778.66</v>
      </c>
      <c r="E36" s="6">
        <v>0</v>
      </c>
      <c r="F36" s="22">
        <f>F37+F38+F39</f>
        <v>921843</v>
      </c>
      <c r="G36" s="22">
        <f>G37+G38+G39</f>
        <v>113935.66</v>
      </c>
      <c r="H36" s="22">
        <f aca="true" t="shared" si="5" ref="H36:R36">H37+H38+H39</f>
        <v>0</v>
      </c>
      <c r="I36" s="11">
        <f>J36+K36+L36+M36</f>
        <v>1035778.66</v>
      </c>
      <c r="J36" s="6">
        <v>0</v>
      </c>
      <c r="K36" s="22">
        <f>K37+K38+K39</f>
        <v>921843</v>
      </c>
      <c r="L36" s="22">
        <f>L37+L38+L39</f>
        <v>113935.66</v>
      </c>
      <c r="M36" s="22">
        <f>M37+M38+M39</f>
        <v>0</v>
      </c>
      <c r="N36" s="22">
        <f>N37+N38+N39</f>
        <v>305759.20999999996</v>
      </c>
      <c r="O36" s="22">
        <f t="shared" si="5"/>
        <v>0</v>
      </c>
      <c r="P36" s="22">
        <f>P37+P38+P39</f>
        <v>272125.7</v>
      </c>
      <c r="Q36" s="22">
        <f>Q37+Q38+Q39</f>
        <v>33633.51</v>
      </c>
      <c r="R36" s="22">
        <f t="shared" si="5"/>
        <v>0</v>
      </c>
      <c r="S36" s="25" t="s">
        <v>103</v>
      </c>
    </row>
    <row r="37" spans="2:19" s="7" customFormat="1" ht="28.5" customHeight="1">
      <c r="B37" s="55"/>
      <c r="C37" s="26" t="s">
        <v>79</v>
      </c>
      <c r="D37" s="11">
        <f>E37+F37+G37+H37</f>
        <v>43543.5</v>
      </c>
      <c r="E37" s="6">
        <v>0</v>
      </c>
      <c r="F37" s="6">
        <v>38753.7</v>
      </c>
      <c r="G37" s="11">
        <v>4789.8</v>
      </c>
      <c r="H37" s="6">
        <v>0</v>
      </c>
      <c r="I37" s="11">
        <f>J37+K37+L37+M37</f>
        <v>43543.5</v>
      </c>
      <c r="J37" s="6">
        <v>0</v>
      </c>
      <c r="K37" s="6">
        <v>38753.7</v>
      </c>
      <c r="L37" s="11">
        <v>4789.8</v>
      </c>
      <c r="M37" s="6">
        <v>0</v>
      </c>
      <c r="N37" s="6">
        <f>O37+P37+Q37+R37</f>
        <v>4064.83</v>
      </c>
      <c r="O37" s="6">
        <v>0</v>
      </c>
      <c r="P37" s="6">
        <v>3617.7</v>
      </c>
      <c r="Q37" s="6">
        <v>447.13</v>
      </c>
      <c r="R37" s="6">
        <v>0</v>
      </c>
      <c r="S37" s="11" t="s">
        <v>93</v>
      </c>
    </row>
    <row r="38" spans="2:19" s="7" customFormat="1" ht="28.5" customHeight="1">
      <c r="B38" s="55"/>
      <c r="C38" s="26" t="s">
        <v>80</v>
      </c>
      <c r="D38" s="11">
        <f>E38+F38+G38+H38</f>
        <v>696454.26</v>
      </c>
      <c r="E38" s="6">
        <v>0</v>
      </c>
      <c r="F38" s="6">
        <v>619844.3</v>
      </c>
      <c r="G38" s="11">
        <v>76609.96</v>
      </c>
      <c r="H38" s="6">
        <v>0</v>
      </c>
      <c r="I38" s="11">
        <f>J38+K38+L38+M38</f>
        <v>696454.26</v>
      </c>
      <c r="J38" s="6">
        <v>0</v>
      </c>
      <c r="K38" s="6">
        <v>619844.3</v>
      </c>
      <c r="L38" s="11">
        <v>76609.96</v>
      </c>
      <c r="M38" s="6">
        <v>0</v>
      </c>
      <c r="N38" s="6">
        <f>O38+P38+Q38+R38</f>
        <v>42007.979999999996</v>
      </c>
      <c r="O38" s="6">
        <v>0</v>
      </c>
      <c r="P38" s="6">
        <v>37387.1</v>
      </c>
      <c r="Q38" s="6">
        <v>4620.88</v>
      </c>
      <c r="R38" s="6">
        <v>0</v>
      </c>
      <c r="S38" s="11" t="s">
        <v>92</v>
      </c>
    </row>
    <row r="39" spans="2:19" s="7" customFormat="1" ht="28.5" customHeight="1">
      <c r="B39" s="56"/>
      <c r="C39" s="26" t="s">
        <v>81</v>
      </c>
      <c r="D39" s="11">
        <f>E39+F39+G39+H39</f>
        <v>295780.9</v>
      </c>
      <c r="E39" s="6">
        <v>0</v>
      </c>
      <c r="F39" s="6">
        <v>263245</v>
      </c>
      <c r="G39" s="11">
        <v>32535.9</v>
      </c>
      <c r="H39" s="6">
        <v>0</v>
      </c>
      <c r="I39" s="11">
        <f>J39+K39+L39+M39</f>
        <v>295780.9</v>
      </c>
      <c r="J39" s="6">
        <v>0</v>
      </c>
      <c r="K39" s="6">
        <v>263245</v>
      </c>
      <c r="L39" s="11">
        <v>32535.9</v>
      </c>
      <c r="M39" s="6">
        <v>0</v>
      </c>
      <c r="N39" s="6">
        <f>O39+P39+Q39+R39</f>
        <v>259686.4</v>
      </c>
      <c r="O39" s="6">
        <v>0</v>
      </c>
      <c r="P39" s="6">
        <v>231120.9</v>
      </c>
      <c r="Q39" s="6">
        <v>28565.5</v>
      </c>
      <c r="R39" s="6">
        <v>0</v>
      </c>
      <c r="S39" s="11" t="s">
        <v>98</v>
      </c>
    </row>
    <row r="40" spans="2:19" s="7" customFormat="1" ht="53.25" customHeight="1">
      <c r="B40" s="20" t="s">
        <v>83</v>
      </c>
      <c r="C40" s="13" t="s">
        <v>84</v>
      </c>
      <c r="D40" s="11">
        <f>E40+F40+G40+H40</f>
        <v>11089.2</v>
      </c>
      <c r="E40" s="13">
        <v>0</v>
      </c>
      <c r="F40" s="13">
        <v>11089.2</v>
      </c>
      <c r="G40" s="13">
        <v>0</v>
      </c>
      <c r="H40" s="13">
        <v>0</v>
      </c>
      <c r="I40" s="11">
        <f>J40+K40+L40+M40</f>
        <v>11089.2</v>
      </c>
      <c r="J40" s="13">
        <v>0</v>
      </c>
      <c r="K40" s="13">
        <v>11089.2</v>
      </c>
      <c r="L40" s="13">
        <v>0</v>
      </c>
      <c r="M40" s="13">
        <v>0</v>
      </c>
      <c r="N40" s="6">
        <f>O40+P40+Q40+R40</f>
        <v>0</v>
      </c>
      <c r="O40" s="13">
        <v>0</v>
      </c>
      <c r="P40" s="13">
        <v>0</v>
      </c>
      <c r="Q40" s="13">
        <v>0</v>
      </c>
      <c r="R40" s="13">
        <v>0</v>
      </c>
      <c r="S40" s="13" t="s">
        <v>99</v>
      </c>
    </row>
    <row r="41" spans="2:19" s="7" customFormat="1" ht="24.75" customHeight="1">
      <c r="B41" s="20"/>
      <c r="C41" s="13" t="s">
        <v>4</v>
      </c>
      <c r="D41" s="27">
        <f aca="true" t="shared" si="6" ref="D41:M41">D28+D35+D36+D40+D33+D34</f>
        <v>1445533.66</v>
      </c>
      <c r="E41" s="27">
        <f t="shared" si="6"/>
        <v>0</v>
      </c>
      <c r="F41" s="27">
        <f>F28+F35+F36+F40+F33+F34</f>
        <v>1285839</v>
      </c>
      <c r="G41" s="27">
        <f>G28+G35+G36+G40+G33+G34</f>
        <v>159694.66</v>
      </c>
      <c r="H41" s="27">
        <f t="shared" si="6"/>
        <v>0</v>
      </c>
      <c r="I41" s="27">
        <f>I28+I35+I36+I40+I33+I34</f>
        <v>1445533.66</v>
      </c>
      <c r="J41" s="27">
        <f>J28+J35+J36+J40+J33+J34</f>
        <v>0</v>
      </c>
      <c r="K41" s="27">
        <f>K28+K35+K36+K40+K33+K34</f>
        <v>1285839</v>
      </c>
      <c r="L41" s="27">
        <f>L28+L35+L36+L40+L33+L34</f>
        <v>159694.66</v>
      </c>
      <c r="M41" s="27">
        <f>M28+M35+M36+M40+M33+M34</f>
        <v>0</v>
      </c>
      <c r="N41" s="27">
        <f>N28+N33+N34+N35+N36+N40</f>
        <v>535671.38</v>
      </c>
      <c r="O41" s="27">
        <f>O28+O33+O34+O35+O36+O40</f>
        <v>0</v>
      </c>
      <c r="P41" s="27">
        <f>P28+P33+P34+P35+P36+P40</f>
        <v>468955.79000000004</v>
      </c>
      <c r="Q41" s="27">
        <f>Q28+Q33+Q34+Q35+Q36+Q40</f>
        <v>66715.59</v>
      </c>
      <c r="R41" s="27">
        <f>R28+R33+R34+R35+R36+R40</f>
        <v>0</v>
      </c>
      <c r="S41" s="27">
        <f>N41/D41*100</f>
        <v>37.05699803628232</v>
      </c>
    </row>
    <row r="42" spans="2:19" s="7" customFormat="1" ht="12.75" customHeight="1">
      <c r="B42" s="38" t="s">
        <v>42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40"/>
    </row>
    <row r="43" spans="2:19" s="18" customFormat="1" ht="86.25" customHeight="1">
      <c r="B43" s="52" t="s">
        <v>71</v>
      </c>
      <c r="C43" s="6" t="s">
        <v>9</v>
      </c>
      <c r="D43" s="6">
        <f>E43+F43+G43+H43</f>
        <v>4565.1</v>
      </c>
      <c r="E43" s="13">
        <v>4565.1</v>
      </c>
      <c r="F43" s="6">
        <v>0</v>
      </c>
      <c r="G43" s="6">
        <v>0</v>
      </c>
      <c r="H43" s="6">
        <v>0</v>
      </c>
      <c r="I43" s="6">
        <f>J43+K43+L43+M43</f>
        <v>4565.1</v>
      </c>
      <c r="J43" s="13">
        <v>4565.1</v>
      </c>
      <c r="K43" s="6">
        <v>0</v>
      </c>
      <c r="L43" s="6">
        <v>0</v>
      </c>
      <c r="M43" s="6">
        <v>0</v>
      </c>
      <c r="N43" s="6">
        <f>O43+P43+Q43+R43</f>
        <v>4565.1</v>
      </c>
      <c r="O43" s="13">
        <v>4565.1</v>
      </c>
      <c r="P43" s="6">
        <v>0</v>
      </c>
      <c r="Q43" s="6">
        <v>0</v>
      </c>
      <c r="R43" s="6">
        <v>0</v>
      </c>
      <c r="S43" s="28" t="s">
        <v>100</v>
      </c>
    </row>
    <row r="44" spans="2:20" s="18" customFormat="1" ht="43.5" customHeight="1">
      <c r="B44" s="52"/>
      <c r="C44" s="13" t="s">
        <v>26</v>
      </c>
      <c r="D44" s="6">
        <f>E44+F44</f>
        <v>0</v>
      </c>
      <c r="E44" s="13">
        <v>0</v>
      </c>
      <c r="F44" s="6">
        <v>0</v>
      </c>
      <c r="G44" s="6">
        <v>0</v>
      </c>
      <c r="H44" s="6">
        <v>0</v>
      </c>
      <c r="I44" s="6">
        <f>J44+K44</f>
        <v>0</v>
      </c>
      <c r="J44" s="13">
        <v>0</v>
      </c>
      <c r="K44" s="6">
        <v>0</v>
      </c>
      <c r="L44" s="6">
        <v>0</v>
      </c>
      <c r="M44" s="6">
        <v>0</v>
      </c>
      <c r="N44" s="6">
        <f>O44+P44+Q44+R44</f>
        <v>0</v>
      </c>
      <c r="O44" s="13">
        <v>0</v>
      </c>
      <c r="P44" s="6">
        <v>0</v>
      </c>
      <c r="Q44" s="6">
        <v>0</v>
      </c>
      <c r="R44" s="6">
        <v>0</v>
      </c>
      <c r="S44" s="29" t="s">
        <v>44</v>
      </c>
      <c r="T44" s="18" t="s">
        <v>2</v>
      </c>
    </row>
    <row r="45" spans="2:19" s="18" customFormat="1" ht="66.75" customHeight="1">
      <c r="B45" s="20" t="s">
        <v>59</v>
      </c>
      <c r="C45" s="13" t="s">
        <v>43</v>
      </c>
      <c r="D45" s="13">
        <f>E45+F45+G45+H45</f>
        <v>1554.31</v>
      </c>
      <c r="E45" s="13">
        <v>73.1</v>
      </c>
      <c r="F45" s="13">
        <v>1403.5</v>
      </c>
      <c r="G45" s="13">
        <v>77.71</v>
      </c>
      <c r="H45" s="13">
        <v>0</v>
      </c>
      <c r="I45" s="13">
        <f>J45+K45+L45+M45</f>
        <v>1554.31</v>
      </c>
      <c r="J45" s="13">
        <v>73.1</v>
      </c>
      <c r="K45" s="13">
        <v>1403.5</v>
      </c>
      <c r="L45" s="13">
        <v>77.71</v>
      </c>
      <c r="M45" s="13">
        <v>0</v>
      </c>
      <c r="N45" s="13">
        <f>O45+P45+Q45+R45</f>
        <v>1554.29</v>
      </c>
      <c r="O45" s="13">
        <v>73.12</v>
      </c>
      <c r="P45" s="13">
        <v>1403.46</v>
      </c>
      <c r="Q45" s="13">
        <v>77.71</v>
      </c>
      <c r="R45" s="13">
        <v>0</v>
      </c>
      <c r="S45" s="28" t="s">
        <v>101</v>
      </c>
    </row>
    <row r="46" spans="2:19" s="7" customFormat="1" ht="74.25" customHeight="1">
      <c r="B46" s="20" t="s">
        <v>72</v>
      </c>
      <c r="C46" s="13" t="s">
        <v>27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 t="s">
        <v>30</v>
      </c>
    </row>
    <row r="47" spans="2:19" s="18" customFormat="1" ht="48" customHeight="1">
      <c r="B47" s="21" t="s">
        <v>73</v>
      </c>
      <c r="C47" s="30" t="s">
        <v>28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13" t="s">
        <v>22</v>
      </c>
    </row>
    <row r="48" spans="2:21" s="18" customFormat="1" ht="153" customHeight="1">
      <c r="B48" s="20" t="s">
        <v>74</v>
      </c>
      <c r="C48" s="13" t="s">
        <v>20</v>
      </c>
      <c r="D48" s="13">
        <f>F48</f>
        <v>19.5</v>
      </c>
      <c r="E48" s="13">
        <v>0</v>
      </c>
      <c r="F48" s="13">
        <v>19.5</v>
      </c>
      <c r="G48" s="6">
        <v>0</v>
      </c>
      <c r="H48" s="6">
        <v>0</v>
      </c>
      <c r="I48" s="13">
        <f>K48</f>
        <v>19.5</v>
      </c>
      <c r="J48" s="13">
        <v>0</v>
      </c>
      <c r="K48" s="13">
        <v>19.5</v>
      </c>
      <c r="L48" s="6">
        <v>0</v>
      </c>
      <c r="M48" s="6">
        <v>0</v>
      </c>
      <c r="N48" s="6">
        <f>O48+P48+Q48+R48</f>
        <v>19.5</v>
      </c>
      <c r="O48" s="6">
        <v>0</v>
      </c>
      <c r="P48" s="13">
        <v>19.5</v>
      </c>
      <c r="Q48" s="6">
        <v>0</v>
      </c>
      <c r="R48" s="6">
        <v>0</v>
      </c>
      <c r="S48" s="31"/>
      <c r="U48" s="18" t="s">
        <v>2</v>
      </c>
    </row>
    <row r="49" spans="2:19" s="18" customFormat="1" ht="27.75" customHeight="1">
      <c r="B49" s="20"/>
      <c r="C49" s="32" t="s">
        <v>29</v>
      </c>
      <c r="D49" s="27">
        <f aca="true" t="shared" si="7" ref="D49:R49">D43+D45+D46+D48+D47</f>
        <v>6138.91</v>
      </c>
      <c r="E49" s="27">
        <f t="shared" si="7"/>
        <v>4638.200000000001</v>
      </c>
      <c r="F49" s="27">
        <f>F43+F45+F46+F48+F47</f>
        <v>1423</v>
      </c>
      <c r="G49" s="27">
        <f>G43+G45+G46+G48+G47</f>
        <v>77.71</v>
      </c>
      <c r="H49" s="27">
        <f t="shared" si="7"/>
        <v>0</v>
      </c>
      <c r="I49" s="27">
        <f t="shared" si="7"/>
        <v>6138.91</v>
      </c>
      <c r="J49" s="27">
        <f t="shared" si="7"/>
        <v>4638.200000000001</v>
      </c>
      <c r="K49" s="27">
        <f>K43+K45+K46+K48+K47</f>
        <v>1423</v>
      </c>
      <c r="L49" s="27">
        <f>L43+L45+L46+L48+L47</f>
        <v>77.71</v>
      </c>
      <c r="M49" s="27">
        <f t="shared" si="7"/>
        <v>0</v>
      </c>
      <c r="N49" s="27">
        <f t="shared" si="7"/>
        <v>6138.89</v>
      </c>
      <c r="O49" s="27">
        <f t="shared" si="7"/>
        <v>4638.22</v>
      </c>
      <c r="P49" s="27">
        <f t="shared" si="7"/>
        <v>1422.96</v>
      </c>
      <c r="Q49" s="27">
        <f t="shared" si="7"/>
        <v>77.71</v>
      </c>
      <c r="R49" s="27">
        <f t="shared" si="7"/>
        <v>0</v>
      </c>
      <c r="S49" s="27"/>
    </row>
    <row r="50" spans="2:19" s="7" customFormat="1" ht="12.75" customHeight="1">
      <c r="B50" s="38" t="s">
        <v>24</v>
      </c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40"/>
    </row>
    <row r="51" spans="2:19" s="7" customFormat="1" ht="63" customHeight="1">
      <c r="B51" s="20" t="s">
        <v>25</v>
      </c>
      <c r="C51" s="13" t="s">
        <v>5</v>
      </c>
      <c r="D51" s="13">
        <f>G51</f>
        <v>24243.9</v>
      </c>
      <c r="E51" s="13">
        <v>0</v>
      </c>
      <c r="F51" s="13">
        <v>0</v>
      </c>
      <c r="G51" s="13">
        <v>24243.9</v>
      </c>
      <c r="H51" s="13">
        <v>0</v>
      </c>
      <c r="I51" s="13">
        <f>J51+K51+L51+M51</f>
        <v>24243.9</v>
      </c>
      <c r="J51" s="13">
        <v>0</v>
      </c>
      <c r="K51" s="13">
        <v>0</v>
      </c>
      <c r="L51" s="13">
        <v>24243.9</v>
      </c>
      <c r="M51" s="13">
        <v>0</v>
      </c>
      <c r="N51" s="13">
        <f>O51+P51+Q51+R51</f>
        <v>24123.18</v>
      </c>
      <c r="O51" s="13">
        <v>0</v>
      </c>
      <c r="P51" s="13">
        <v>0</v>
      </c>
      <c r="Q51" s="13">
        <v>24123.18</v>
      </c>
      <c r="R51" s="13">
        <v>0</v>
      </c>
      <c r="S51" s="33">
        <f>N51/I51*100</f>
        <v>99.5020603120785</v>
      </c>
    </row>
    <row r="52" spans="2:19" s="7" customFormat="1" ht="27" customHeight="1">
      <c r="B52" s="20"/>
      <c r="C52" s="13" t="s">
        <v>23</v>
      </c>
      <c r="D52" s="27">
        <f>D51</f>
        <v>24243.9</v>
      </c>
      <c r="E52" s="27">
        <f aca="true" t="shared" si="8" ref="E52:R52">E51</f>
        <v>0</v>
      </c>
      <c r="F52" s="27">
        <f t="shared" si="8"/>
        <v>0</v>
      </c>
      <c r="G52" s="27">
        <f t="shared" si="8"/>
        <v>24243.9</v>
      </c>
      <c r="H52" s="27">
        <f t="shared" si="8"/>
        <v>0</v>
      </c>
      <c r="I52" s="27">
        <f t="shared" si="8"/>
        <v>24243.9</v>
      </c>
      <c r="J52" s="27">
        <f t="shared" si="8"/>
        <v>0</v>
      </c>
      <c r="K52" s="27">
        <f>K51</f>
        <v>0</v>
      </c>
      <c r="L52" s="27">
        <f>L51</f>
        <v>24243.9</v>
      </c>
      <c r="M52" s="27">
        <f t="shared" si="8"/>
        <v>0</v>
      </c>
      <c r="N52" s="27">
        <f t="shared" si="8"/>
        <v>24123.18</v>
      </c>
      <c r="O52" s="27">
        <f t="shared" si="8"/>
        <v>0</v>
      </c>
      <c r="P52" s="27">
        <f t="shared" si="8"/>
        <v>0</v>
      </c>
      <c r="Q52" s="27">
        <f>Q51</f>
        <v>24123.18</v>
      </c>
      <c r="R52" s="27">
        <f t="shared" si="8"/>
        <v>0</v>
      </c>
      <c r="S52" s="13"/>
    </row>
    <row r="53" spans="2:19" s="18" customFormat="1" ht="30.75" customHeight="1">
      <c r="B53" s="20"/>
      <c r="C53" s="13" t="s">
        <v>6</v>
      </c>
      <c r="D53" s="27">
        <f>D25+D41+D49+D52</f>
        <v>1482458.1699999997</v>
      </c>
      <c r="E53" s="27">
        <f>E25+E41+E49+E52</f>
        <v>4638.200000000001</v>
      </c>
      <c r="F53" s="27">
        <f>F25+F41+F49+F52</f>
        <v>1293345.8</v>
      </c>
      <c r="G53" s="27">
        <f>G25+G41+G49+G52</f>
        <v>184474.16999999998</v>
      </c>
      <c r="H53" s="27">
        <f aca="true" t="shared" si="9" ref="H53:M53">H25+H41+H49+H52</f>
        <v>0</v>
      </c>
      <c r="I53" s="27">
        <f>I25+I41+I49+I52</f>
        <v>1482458.1699999997</v>
      </c>
      <c r="J53" s="27">
        <f t="shared" si="9"/>
        <v>4638.200000000001</v>
      </c>
      <c r="K53" s="27">
        <f>K25+K41+K49+K52</f>
        <v>1293345.8</v>
      </c>
      <c r="L53" s="27">
        <f>L25+L41+L49+L52</f>
        <v>184474.16999999998</v>
      </c>
      <c r="M53" s="27">
        <f t="shared" si="9"/>
        <v>0</v>
      </c>
      <c r="N53" s="27">
        <f>N25+N41+N49+N52</f>
        <v>570290.8500000001</v>
      </c>
      <c r="O53" s="27">
        <f>O25+O41+O49+O52</f>
        <v>4638.22</v>
      </c>
      <c r="P53" s="27">
        <f>P25+P41+P49+P52</f>
        <v>474431.1500000001</v>
      </c>
      <c r="Q53" s="27">
        <f>Q25+Q41+Q49+Q52</f>
        <v>91221.48000000001</v>
      </c>
      <c r="R53" s="27">
        <f>R25+R41+R49+R52</f>
        <v>0</v>
      </c>
      <c r="S53" s="27"/>
    </row>
    <row r="54" spans="3:17" ht="14.25" customHeight="1">
      <c r="C54" s="34"/>
      <c r="F54" s="34"/>
      <c r="K54" s="34"/>
      <c r="Q54" s="7"/>
    </row>
    <row r="55" spans="3:11" ht="15" customHeight="1">
      <c r="C55" s="34"/>
      <c r="F55" s="34"/>
      <c r="K55" s="34"/>
    </row>
    <row r="56" spans="3:11" ht="15" customHeight="1">
      <c r="C56" s="34"/>
      <c r="F56" s="34"/>
      <c r="K56" s="34"/>
    </row>
    <row r="57" spans="1:19" ht="16.5">
      <c r="A57" s="2"/>
      <c r="B57" s="57" t="s">
        <v>47</v>
      </c>
      <c r="C57" s="57"/>
      <c r="D57" s="57"/>
      <c r="E57" s="57"/>
      <c r="F57" s="57"/>
      <c r="G57" s="57"/>
      <c r="H57" s="35"/>
      <c r="I57" s="35"/>
      <c r="J57" s="35"/>
      <c r="K57" s="35"/>
      <c r="L57" s="53" t="s">
        <v>48</v>
      </c>
      <c r="M57" s="53"/>
      <c r="N57" s="53"/>
      <c r="O57" s="53"/>
      <c r="P57" s="53"/>
      <c r="Q57" s="53"/>
      <c r="R57" s="53"/>
      <c r="S57" s="53"/>
    </row>
    <row r="58" spans="14:15" ht="12.75">
      <c r="N58" s="3" t="s">
        <v>2</v>
      </c>
      <c r="O58" s="3" t="s">
        <v>2</v>
      </c>
    </row>
    <row r="59" spans="2:3" ht="12.75">
      <c r="B59" s="42"/>
      <c r="C59" s="42"/>
    </row>
    <row r="60" spans="2:3" ht="24.75" customHeight="1">
      <c r="B60" s="42"/>
      <c r="C60" s="42"/>
    </row>
    <row r="61" spans="2:3" ht="12.75">
      <c r="B61" s="45" t="s">
        <v>94</v>
      </c>
      <c r="C61" s="45"/>
    </row>
    <row r="69" spans="7:12" ht="12.75">
      <c r="G69" s="3" t="s">
        <v>2</v>
      </c>
      <c r="L69" s="3" t="s">
        <v>2</v>
      </c>
    </row>
  </sheetData>
  <sheetProtection/>
  <mergeCells count="23">
    <mergeCell ref="B61:C61"/>
    <mergeCell ref="B26:S26"/>
    <mergeCell ref="B27:S27"/>
    <mergeCell ref="B42:S42"/>
    <mergeCell ref="B12:S12"/>
    <mergeCell ref="B43:B44"/>
    <mergeCell ref="L57:S57"/>
    <mergeCell ref="B14:S14"/>
    <mergeCell ref="B36:B39"/>
    <mergeCell ref="B57:G57"/>
    <mergeCell ref="B59:C60"/>
    <mergeCell ref="B3:S3"/>
    <mergeCell ref="B4:S4"/>
    <mergeCell ref="B5:S6"/>
    <mergeCell ref="N9:R9"/>
    <mergeCell ref="B7:S7"/>
    <mergeCell ref="S9:S10"/>
    <mergeCell ref="C9:C10"/>
    <mergeCell ref="I9:M9"/>
    <mergeCell ref="D9:H9"/>
    <mergeCell ref="B13:S13"/>
    <mergeCell ref="B50:S50"/>
    <mergeCell ref="B9:B10"/>
  </mergeCells>
  <printOptions/>
  <pageMargins left="0.7874015748031497" right="0.3937007874015748" top="0.3937007874015748" bottom="0.3937007874015748" header="0" footer="0"/>
  <pageSetup horizontalDpi="600" verticalDpi="600" orientation="landscape" paperSize="9" scale="56" r:id="rId1"/>
  <rowBreaks count="2" manualBreakCount="2">
    <brk id="25" max="18" man="1"/>
    <brk id="44" max="18" man="1"/>
  </rowBreaks>
  <ignoredErrors>
    <ignoredError sqref="D44 D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Альбина Качкаева</cp:lastModifiedBy>
  <cp:lastPrinted>2019-07-25T13:03:00Z</cp:lastPrinted>
  <dcterms:created xsi:type="dcterms:W3CDTF">1996-10-08T23:32:33Z</dcterms:created>
  <dcterms:modified xsi:type="dcterms:W3CDTF">2020-01-27T05:32:31Z</dcterms:modified>
  <cp:category/>
  <cp:version/>
  <cp:contentType/>
  <cp:contentStatus/>
</cp:coreProperties>
</file>