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январь-июнь 2020г." sheetId="1" r:id="rId1"/>
  </sheets>
  <definedNames>
    <definedName name="_xlnm.Print_Titles" localSheetId="0">'январь-июнь 2020г.'!$3:$4</definedName>
    <definedName name="_xlnm.Print_Area" localSheetId="0">'январь-июнь 2020г.'!$A$1:$N$139</definedName>
  </definedNames>
  <calcPr fullCalcOnLoad="1" refMode="R1C1"/>
</workbook>
</file>

<file path=xl/sharedStrings.xml><?xml version="1.0" encoding="utf-8"?>
<sst xmlns="http://schemas.openxmlformats.org/spreadsheetml/2006/main" count="428" uniqueCount="144">
  <si>
    <t xml:space="preserve"> -</t>
  </si>
  <si>
    <t>бюджет 
автономного округа</t>
  </si>
  <si>
    <t>утвержденный решением Думы города Пыть-Ях о бюджете,
уточненный план</t>
  </si>
  <si>
    <t>№
п/п</t>
  </si>
  <si>
    <t>Муниципальная, 
ведомственная целевая программа</t>
  </si>
  <si>
    <t>Ответственный 
исполнитель</t>
  </si>
  <si>
    <t>Источники 
финансирования</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</si>
  <si>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</si>
  <si>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</si>
  <si>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</si>
  <si>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</si>
  <si>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</si>
  <si>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</si>
  <si>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</si>
  <si>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</si>
  <si>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</si>
  <si>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</si>
  <si>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</si>
  <si>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</si>
  <si>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</si>
  <si>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</si>
  <si>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</si>
  <si>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</si>
  <si>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</si>
  <si>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 xml:space="preserve">Отдел по культуре и искусству </t>
  </si>
  <si>
    <t>Отдел по физической культуре и спорту</t>
  </si>
  <si>
    <t>Управление 
по экономике</t>
  </si>
  <si>
    <t>Управление 
по жилищным вопросам</t>
  </si>
  <si>
    <t xml:space="preserve">Управление 
по ЖКК, транспорту и дорогам </t>
  </si>
  <si>
    <t>Отдел по информационным ресурсам</t>
  </si>
  <si>
    <t>Управление по муниципальному имуществу</t>
  </si>
  <si>
    <t>Комитет 
по финансам</t>
  </si>
  <si>
    <t>Управление делами</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</si>
  <si>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</si>
  <si>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</si>
  <si>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</si>
  <si>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</si>
  <si>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</si>
  <si>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</si>
  <si>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</si>
  <si>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 xml:space="preserve">  -</t>
  </si>
  <si>
    <t xml:space="preserve">     -</t>
  </si>
  <si>
    <t>-</t>
  </si>
  <si>
    <t>Развитие образования в городе Пыть-Яхе</t>
  </si>
  <si>
    <t>Социальное и демографическое развитие города Пыть-Яха</t>
  </si>
  <si>
    <t xml:space="preserve">Доступная среда в городе Пыть-Яхе  </t>
  </si>
  <si>
    <t>Культурное пространство города Пыть-Яха</t>
  </si>
  <si>
    <t xml:space="preserve">Развитие физической культуры и спорта в городе Пыть-Яхе  </t>
  </si>
  <si>
    <t xml:space="preserve">Поддержка занятости населения в городе Пыть-Яхе </t>
  </si>
  <si>
    <t xml:space="preserve">Развитие агропромышленного комплекса в городе Пыть-Яхе </t>
  </si>
  <si>
    <t>Развитие жилищной сферы в городе Пыть-Яхе</t>
  </si>
  <si>
    <t xml:space="preserve">Жилищно-коммунальный комплекс и городская среда города Пыть-Яха  </t>
  </si>
  <si>
    <t>Профилактика правонарушений в городе Пыть-Яхе</t>
  </si>
  <si>
    <t xml:space="preserve">Безопасность жизнедеятельности в городе Пыть-Яхе </t>
  </si>
  <si>
    <t>Укрепление межнационального и межконфессионального согласия, профилактика экстремизма в городе Пыть-Яхе</t>
  </si>
  <si>
    <t xml:space="preserve">Экологическая  безопасность города Пыть-Яха </t>
  </si>
  <si>
    <t xml:space="preserve">Развитие экономического потенциала города Пыть-Яха </t>
  </si>
  <si>
    <t xml:space="preserve">Управление муниципальными финансами в городе Пыть-Яхе </t>
  </si>
  <si>
    <t>Цифровое развитие города Пыть-Яха</t>
  </si>
  <si>
    <t xml:space="preserve">Современная транспортная система города Пыть-Яха </t>
  </si>
  <si>
    <t>Развитие гражданского общества в городе Пыть-Яхе</t>
  </si>
  <si>
    <t>Управление муниципальным имуществом города Пыть-Яха</t>
  </si>
  <si>
    <t xml:space="preserve">Развитие муниципальной службы в городе Пыть-Яхе </t>
  </si>
  <si>
    <t xml:space="preserve">Содержание городских территорий, озеленение и благоустройство в городе Пыть-Яхе </t>
  </si>
  <si>
    <t>Объем финансирования 
на 2020 год</t>
  </si>
  <si>
    <t>№ 474-па от 25.12.2018         (с изм. от 23.03.2020 №105-па)</t>
  </si>
  <si>
    <t xml:space="preserve"> № 427-па 
от 10.12.2018  (с изм. от 17.10.2019 №407-па)</t>
  </si>
  <si>
    <t>№ 425-па
от 10.12.2018 
(с изм. от 05.03.2020  №77-па)</t>
  </si>
  <si>
    <t>№ 382-па 
 от 22.11.2018 
(с изм. от 04.12.2019  №489-па)</t>
  </si>
  <si>
    <t>№ 438-па         от 11.12.2018    (с изм. от 31.01.2020  №23-па)</t>
  </si>
  <si>
    <t>№ 432-па
от 10.12.2018 
(с изм. от 31.03.2020  №117-па)</t>
  </si>
  <si>
    <t xml:space="preserve"> № 423-па         от 10.12.2018   (с изм. от 28.11.2019  №475-па)</t>
  </si>
  <si>
    <t>№ 439-па           от 11.12.2018   (с изм. от 07.02.2020  №34-па)</t>
  </si>
  <si>
    <t xml:space="preserve"> № 414-па              от 05.12.2018   (с изм. от 27.11.2019  №473-па)</t>
  </si>
  <si>
    <t xml:space="preserve"> Управление по внутренней политике</t>
  </si>
  <si>
    <t>Управление по внутренней политике</t>
  </si>
  <si>
    <t xml:space="preserve">Управление
по ЖКК, транспорту и дорогам
</t>
  </si>
  <si>
    <t>№ 430-па                 от 10.12.2018    (с изм. от 31.12.2019 № 554-па)</t>
  </si>
  <si>
    <t xml:space="preserve"> № 437-па          от 11.12.2018   (с изм. от 31.03.2020 № 119-па)</t>
  </si>
  <si>
    <t>Приложение № 1</t>
  </si>
  <si>
    <t xml:space="preserve">Информацию о реализации муниципальных программ,
реализуемых на территории муниципального образования городской округ город Пыть-Ях 
по состоянию на 01.07.2020 года   </t>
  </si>
  <si>
    <t xml:space="preserve"> № 428-па
от 10.12.2018
(с изм. от 23.06.2020 №259-па)</t>
  </si>
  <si>
    <t>По состоянию на  01.07.2020 подготовлены сметные расчеты работ по  адаптации  помещения отдела по труду и социальным вопросам для инвалидов и других маломобильных групп населения,   договор   на   выполнение   работ  (оказание  услуг)  будет заключен в срок до 31.07.2020 года.</t>
  </si>
  <si>
    <t xml:space="preserve"> № 399-па
от 28.11.2018    (с изм. от 23.06.2020 №257-па)</t>
  </si>
  <si>
    <t>№ 445-па 
от 13.12.2018 
(с изм. от 03.06.2020 №221-па)</t>
  </si>
  <si>
    <t>№ 426-па
от 10.12.2018 
(с изм. от 23.06.2020 №258-па)</t>
  </si>
  <si>
    <t xml:space="preserve"> № 431-па         от 10.12.2018    (с изм. от 03.06.2020 №221-па)</t>
  </si>
  <si>
    <t xml:space="preserve"> № 429-па
 от 10.12.2018 (с изм. от 14.05.2020 №180-па)</t>
  </si>
  <si>
    <t>№ 444-па 
 от 13.12.2018    (с изм. от 06.04.2020 №128-па)</t>
  </si>
  <si>
    <t xml:space="preserve"> № 415-па         от 05.12.2018  (с изм. от 02.06.2020  №216-па)</t>
  </si>
  <si>
    <t>№ 410-па 
от 04.12.2018   (с изм. от 02.06.2020  №217-па)</t>
  </si>
  <si>
    <t xml:space="preserve"> № 409-па               от 04.12.2018           (с изм. от 01.06.2020 № 205-па)</t>
  </si>
  <si>
    <t xml:space="preserve">Формирование информационных ресурсов и обеспечение доступа к ним с помощью интернет-сайтов и информационных систем: заключены договоры с ООО «Софт-Мажор» на техническое сопровождение официальных сайтов администрации и Думы города на сумму 54,0 тыс.руб. На 01.07.2020г. исполнение 12,0 тыс. руб.                
Развитие и сопровождение информационных систем в деятельности органов местного самоуправления - исполнение на 01.07.2020г. - 1 535,3 тыс. руб.
На модернизацию оборудования, развитие и поддержка корпоративной 
сети органа местного самоуправления - запланировано 1 500,0 тыс. руб. 
Федеральный проект «Информационная безопасность» - заключен договор с АУ ХМАО-Югры «ЮНИИ ИТ» на предоставление услуг удостоверяющего центра, ООО "Программный центр" на предоставление неисключительных пользовательских прав на использование программ для ЭВМ,  с АО "СофтЛайн Трейд" на передачу кодов доступа к сервисам виртуальных конференций Cisco Webex, с ООО "Айдеко" на предоставление права использования программного обеспечения, исполнение на 01.07.2020г.-146,6 тыс. руб. 
 </t>
  </si>
  <si>
    <t>Разработка и информационно-техническая поддержка официальных сайтов администрации города Пыть-Яха и Думы города Пыть-Яха (шт.) - 100% к плану (план 3)
Приобретение и (или) сопровождение программного обеспечения в соответствующем году (шт.) - 2 или 20% к плану (план 10)
Средний срок простоя государственных и муниципальных систем в результате компьютерных атак (час) - (план 24) по итогам года.
Доля модернизации и обеспечения оборудованием (%) -  (план 38)
Стоимостная доля закупаемого и (или) арендуемого органами исполнительной власти субъектов, муниципальными образованиями, компаниями с государственным участием иностранного программного обеспечения (%) - (план 70)
Доля домашних хозяйств, обеспеченных возможностью широкополосного доступа к информационно-телекоммуникационной сети Интернет (не менее 10 Мбит/с) - 100% к плану (план 100)
Средний процент достижения показателей по состоянию на 01.07.2020г. - 44%</t>
  </si>
  <si>
    <t xml:space="preserve"> Подпрограмма 2 "Улучшение условий и охраны труда в муниципальном образовании городской округ город Пыть-Ях", предусмотрено 7 094,7 тыс. руб.
- на совершенствование механизма управления охраной труда израсходовано      2 800,0 тыс. руб. на выплату заработной платы работникам, налоги, услуги связи. 
- проведено обучение по охране труда 25 человек, обучение первой помощи - 5 человек, проведена специальная оценка условий труда на 15 рабочих местах, изготовлено 4 баннера по охране  труда (размещено 1). Израсходовано - 215,9 тыс. руб.                                                                            
Подпрограмма 3 "Сопровождение инвалидов, в том числе инвалидов молодого возраста, при трудоустройстве", запланировано 167,5 тыс. руб.:
 - планируется организация стажировки 2 инвалидов, включая инвалидов молодого возраста и инвалидов, при трудоустройстве и самозанятости </t>
  </si>
  <si>
    <t xml:space="preserve">Уровень регистрируемой безработицы к численности экономически активного населения в муниципальном образовании (на конец года), % -0,2 или 100% к плану ( план 0,2) 
Численность пострадавших в результате несчастных случаев на производстве с утратой трудоспособности на 1 рабочий день и более, человек - 1 или 0% к плану  (план 0), рассчитывается по итогам года. 
Доля инвалидов, трудоустроенных в организации муниципального сектора экономики, к общему числу трудоустроенных инвалидов (на конец года), % - (план 50).                                                                                                                                   Численность трудоустроенных граждан, из числа незанятых одиноких родителей, родителей, воспитывающих детей-инвалидов, многодетных родителей, женщин, осуществляющих уход за ребенком в возрасте до 3 лет (ежегодно), человек - (план 1).                                                                                                                                    
Средний процент достижения показателей по состоянию на 01.07.2020г. - 
25,0% </t>
  </si>
  <si>
    <r>
      <t xml:space="preserve">Объем вывезенного мусора, м3 -   (план 800)
Информирование населения о реформе обращения с твердыми коммунальными отходами, шт. (статьи на сайте) - 100% к плану (план 4)
Обработка территорий, наиболее посещаемых населением, специальными средствами от клещей, грызунов и насекомых, га -  100% к плану (план 2184,8)                                                                                                                      Площадь территории, очищенной от свалок, га -  (план 6)
Протяженность береговой линии, очищенной от бытового мусора в границах населенных пунктов, 0,2 км ежегодно - (план 0,2)                                                         
Количество населения, вовлеченного в мероприятия по очистке берегов водных объектов, тыс. чел. (с нарастающим итогом) - (план 0,046)                                                                                                                    Увеличение доли населения, вовлеченного в эколого-просветительские мероприятия, от общего количества населения города, % -  (план 51,05)        </t>
    </r>
    <r>
      <rPr>
        <sz val="12"/>
        <color indexed="10"/>
        <rFont val="Times New Roman"/>
        <family val="1"/>
      </rPr>
      <t xml:space="preserve"> </t>
    </r>
    <r>
      <rPr>
        <sz val="12"/>
        <color indexed="8"/>
        <rFont val="Times New Roman"/>
        <family val="1"/>
      </rPr>
      <t xml:space="preserve">                                                                                                     Количество контейнерных площадок, находящихся в муниципальной собственности (бесхозные) - 66 или 91% к плану (план 60)    </t>
    </r>
    <r>
      <rPr>
        <sz val="12"/>
        <color indexed="10"/>
        <rFont val="Times New Roman"/>
        <family val="1"/>
      </rPr>
      <t xml:space="preserve"> </t>
    </r>
    <r>
      <rPr>
        <sz val="12"/>
        <color indexed="8"/>
        <rFont val="Times New Roman"/>
        <family val="1"/>
      </rPr>
      <t xml:space="preserve">                                                                          Участие муниципального образования в окружном конкурсе в сфере отношений, связанных с охраной окружающей среды - (план 1)                                                                                                                  
Средний процент достижения показателей по состоянию на 01.07.2020г.- 32,3%.</t>
    </r>
  </si>
  <si>
    <t>Количество социально значимых проектов социально ориентированных некоммерческих организаций (ед.) -  100% к плану (план 2).
Объем информационной поддержки проектов социально ориентированных некоммерческих организаций, получивших поддержку за счет средств бюджета города Пыть-Яха на оказание социально значимых услуг и реализацию социально значимых программ (проектов) (ед.) - 11 или 47,8% к плану (план 23)
Доля информационных сообщений в средствах массовой информации, отражающих деятельность органов местного самоуправления города Пыть-Яха (%) - 100% к плану (план  44).                                                                                                Количество форм непосредственного осуществления местного самоуправления и участия населения в осуществлении местного самоуправления в муниципальных образованиях и случаев их применения в городе Пыть-Яхе - 2 или 67% к плану (план 3).
Средний процент достижения показателей по состоянию на 01.07.2020г. - 78,7%</t>
  </si>
  <si>
    <t>Увеличение числа посещений организаций культуры на 15,0% к базовому значению (тыс. чел.)  - 46,4 или 33,9% к плану (план 136,7) 
Увеличение числа обращений к цифровым (информационным) ресурсам сферы культуры в 5 раз к базовому значению (единиц) - 31 665 или 37,6% к плану (план 84 300) 
Увеличение средней численности пользователей архивной информацией на 10 тыс. человек населения (человек) - 254 или 65% к плану (план 390).
Увеличение числа обращений к цифровым (информационным) ресурсам архивов (% к базовому значению) - 8,3 или 83% к плану (план 10%)                                                                                                Количество мероприятий, направленных на создание комфортной туристской информационной среды (единиц) -  (план 1)
Средний процент достижения показателей по состоянию на 01.07.2020г. - 43,9%</t>
  </si>
  <si>
    <t>Исполнение плана по налоговым и неналоговым доходам, утверждённого решением о бюджете города на уровне не менее 95%, % - (план 95%) - показатель оценивается по результатам исполнения бюджета на 31.12.2020г.
Исполнение расходных обязательств городского округа за отчётный финансовый год в размере не менее 95% от бюджетных ассигнований, утверждённых решением о бюджете города, % - (план 95%) - показатель оценивается по результатам исполнения бюджета на 31.12.2020г.
Увеличение доли главных распорядителей бюджетных средств городского округа, имеющих итоговую оценку качества финансового менеджмента более 70 баллов до 100% - 100% к плану (план 100)                                                                                                                             Сохранение доли муниципальных учреждений, обеспеченных возможностью доступа к муниципальному сегменту государственной интегрированной информационной системы управления общественными финансами «Электронный бюджет», % - (план 100)
Достижение отношения муниципального долга городского округа к доходам бюджета городского округа, без учёта безвозмездных поступлений до 0,0, % - 100% к плану (план 5)
Внедрение механизмов инициативного бюджетирования, направленных на вовлечение населения города в обсуждение и принятие решений в сфере управления общественными финансами, стимулирование интереса граждан к вопросам формирования и исполнения бюджета, обеспечение общественного контроля за эффективностью расходования бюджетных средств, % - 99,9% к плану (план 100%)
Соблюдение ограничений по предельному размеру резервного фонда Администрации города, установленного Бюджетным Кодексом Российской Федерации, - 100%
Соблюдение условий,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 в целях распределения их между главными распорядителями бюджетных средств, - 100%.
Средний процент достижения показателей по состоянию на 01.07.2020г. -
55,6%</t>
  </si>
  <si>
    <t xml:space="preserve">На повышение профессионального уровня муниципальных служащих и резерва управленческих кадров в г. Пыть-Яхе затрачено по состоянию на 01.07.2020г. 285,3 тыс. руб. Доп. проф. образование получили 38 мун. служащих, в т.ч. лица, состоящие в кадровом резерве.                                                                                                                                               На обеспечение деятельности администрации города Пыть-Яха затрачено 232 891,4 тыс.руб. Выплачена заработная плата и начисления на заработную плату за январь-июнь 2020 г., услуги связи, командировочные расходы, приобретены хозяйственные и канцелярские товары.
На осуществление полномочий по государственной регистрации актов 
гражданского состояния израсходовано на 01.07.2020г - 3 218,0 тыс.руб.  
На 01.07.2020 проведено 4 заседания конкурсной комиссии (на замещение должностей м/с) – по результатам конкурса отобраны 10 кандидатов, 4 кандидата рекомендованы к назначению на должности без проведения повторного конкурса ( в связи с признанием его несостоявшимся по 4-м должностям м/с).  В Думе города 1 заседание конкурсной комиссии (на замещение 1должности муниципальной службы - отобран 1 кандидат). 
</t>
  </si>
  <si>
    <t xml:space="preserve">Доля муниципальных служащих, лиц, замещающих муниципальные должности и лиц, включенных в кадровый резерв и резерв управленческих кадров, прошедших обучение по программам дополнительного профессионального образования, от потребности, определенной муниципальным образованием, % - 54,2 или 54,2% к плану (план 100)
Доля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 -  55 или 78,5% к плану (план 70)
Доля размещенных в федеральной государственной информационной системе «ЕИСУКС» сведений о вакантных должностях муниципальной службы, сведений об открытых вакансиях в органах местного самоуправления и проведении конкурса на включение в кадровый резерв, % - 100% к плану (план 90)
Доля муниципальных правовых актов, приведенных в соответствие с законодательством о муниципальной службе и противодействию коррупции, % -100% к плану (план 100)
Доля муниципальных служащих, соблюдающих ограничения и запреты, требования к служебному поведению, % - 100% к плану (план 94)
Доля освоенных денежных средств на материально-техническое и организационное обеспечение деятельности органов местного самоуправления города Пыть-Яха и муниципальных учреждений города, % - 100% к плану (план 100)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города Пыть-Яха и муниципальных учреждений города, % - 100% к плану (план 100)
Количество совершаемых органами ЗАГС юридически значимых действий, ед. - 1403 или 17% к плану (план 8244)
Средний процент достижения показателей по состоянию на 01.07.2020г. - 81,2%
</t>
  </si>
  <si>
    <t>Производство скота и птицы на убой в хозяйствах (в живом весе), (тонн) - 46,6 или 38,8% к плану (план - 120,0).
Производство молока в хозяйствах (тонн) - 133,8 или 58,7% к плану (план - 228,0).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- 1,6 или 29% к плану (план - 5,5);
 - молоко и молокопродукты (в пересчете на молоко) - 1 или 58,8% к плану (план - 1,7);
Маточное поголовье  коз, овец в личных подсобных хозяйствах, голов - 62 или 110,7% к плану (план - 56).
Количество крестьянских (фермерских) хозяйств (ед.) - 7 или 100% к плану (план - 7).                                     
Количество отлова, транспортировки, учета, содержания, умерщвления, утилизации безнадзорных и бродячих животных (ед.) - 101 или 53,4% к плану 
(план - 189).
Создание дополнительных рабочих мест малыми формами хозяйствования - 1 или 100% к плану (план - 1).
Отсутствие жалоб населения о нападениях безнадзорных и бродячих животных - по состоянию на 01.07.2020г. поступило 19 жалоб.
Средний процент достижения показателей по состоянию на 01.07.2020г. -68,7%</t>
  </si>
  <si>
    <t>Подпрограмма III «Обеспечение мерами государственной поддержки по улучшению жилищных условий отдельных категорий граждан»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Всего в списке 29 человек, по состоянию на 01.07.2020г. Департаментом строительства ХМАО-Югры в сводный список получателей субсидий на 2020 год включено 2 человека.
 - обеспечение жильем молодых семей. В списке состоит 18 молодых семей, по состоянию на 01.07.2020г. в список получателей субсидий Департаментом строительства ХМАО-Югры на 2020 год включена 1 семья.                                                                                                           - на осуществ отд. Гос. полномочий (канц., товары) запланировано 19,5 тыс. руб.                                                                                                                                               По состоянию на 01.07.2020г.финансирование  не осуществлялось.                      Подпрограмма IV "Организационное обеспечение деятельности МКУ "Управление капитального строительства города Пыть-Яха"                                                                                                                                - на реализацию функций заказчика по строительству объектов, выполнение проектных, проектно-изыскательских и строительно-монтажных работ затрачено на 01.07.2020г. - 10 781,7 тыс. руб.</t>
  </si>
  <si>
    <t xml:space="preserve">Общий объем ввода жилья, тыс. кв.м. в год. - 1,034 или 3,5% (план  30).
Доля обеспеченности города Пыть-Яха утвержденными документами территориального планирования и градостроительного зонирования - 100% к плану (план  100).
Доля муниципальных услуг в электронном виде в общем количестве предоставленных услуг по выдаче разрешения на строительство, % - 100 или 167,7% к плану (план 60)                                                                                               Обеспечение  инженерной инфраструктуры земельных участков на которые заключены договоры комплексного освоения  территории, ед -  (план 1) 
Удельный вес ветхого и аварийного жилищного фонда во всем жилищном фонде, % - 5,3 или 101,9% к плану (план  5,4).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- 58,6 или 90,0% (план 65,1).
Количество квадратных метров расселенного аварийного жилищного фонда, млн. кв.м. - 0,002 или 40% (план 0,005)                                                                                        Общая площадь жилых помещений, приходящихся в среднем на 1 жителя, кв. м. - 18,3 или 97,9% к плану (план 18,7)                                                                          Количество семей, улучшивших жилищные условия, тыс. семей - 0,19 или 57,6% к плану (план 0,33)
Средний процент достижения показателей по состоянию на 01.07.2020г. -  73,2%  </t>
  </si>
  <si>
    <t xml:space="preserve">Суммарный коэффициент рождаемости - (план 2,219). По итогам года.                             Доля граждан, обеспеченных мерами социальной поддержки, от численности граждан, имеющих право на их получение и обратившихся за их получением (%) - 100% к плану (план 100)
Доля несовершеннолетних, находящихся в социально опасном положении, совершивших противоправные деяния (преступления, общественно опасные деяния), в общем количестве несовершеннолетних, признанных находящимися в социально опасном положении, в отчетном периоде, % - (план 3,4) обратный показатель.  По состоянию на 01.07.2020 не выявлены.
Доля детей-сирот и детей, оставшихся без попечения родителей, воспитывающихся в семьях граждан, от общей численности детей-сирот и детей, оставшихся без попечения родителей, выявленных на территории м.о.г.о.г. Пыть-Ях  (%) - 99,5% к плану (план 100)
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(всего на начало отчетного года) -  (план 100)
Доля использованных средств субсидии, передаваемой из бюджета автономного округа бюджету м.о. г.о. г. Пыть-Ях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 (план 100)
Средний процент достижения показателей по состоянию на 01.07.2020г. - 60%
</t>
  </si>
  <si>
    <t xml:space="preserve">Количество обученных специалистов, уполномоченных решать задачи в сфере ГО и ЧС, чел. - (план 3)
Количество изготовленных, приобретенных и распространенных     памяток, брошюр, плакатов, шт. -100% к плану (план 3500) 
Количество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- 100% к плану    (план 2)
Доля наружных источников противопожарного водоснабжения находящихся в исправном состоянии, % - 100% к плану (план 100) 
Доля прочищенных и обновленных минерализованных полос, и противопожарных разрывов, % - 50% к плану (план 100)
Установка информационных знаков по безопасности на водных объектах, шт. -(план 5) 
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- 100% к плану (план 100)                             
Средний процент достижения показателей по состоянию на 01.07.2020г. - 64,3%.
</t>
  </si>
  <si>
    <t xml:space="preserve">Подпрограмма 1 "Профилактика правонарушений в сфере общественного порядка" запланировано 3 777,6 тыс.руб., на 01.07.2020г. исполнение 2 278,1 тыс.руб.:
</t>
  </si>
  <si>
    <t xml:space="preserve">Уровень преступности (число зарегистрированных преступлений на 100 тыс. человек населения), ед. - 689,9 или 190% к плану (план 1306) - обратный показатель, рассчитывается нарастающим по итогам года.                                                                                                                                
Общая распространенность наркомании (на 100 тыс. населения), обратный показатель - 218,4 или 152,9% к плану (план 333,9)
Средний процент достижения показателей по состоянию на 01.07.2020г. - 171,5%
</t>
  </si>
  <si>
    <t>Доля граждан, положительно оценивающих состояние межнациональных отношений в муниципальном образовании городской округ город Пыть-Ях, в общем количестве граждан, % - (план 78)
Численность участников мероприятий, направленных на этнокультурное развитие народов России, проживающих в муниципальном образовании городской округ город Пыть-Ях, тыс. человек - 17,4 или 92% к плану (план 18,9)
Количество участников мероприятий, направленных на укрепление общероссийского гражданского единства, тыс. человек - 3,5 или 47% к плану (план 7,4)
Доля обеспеченности средствами антитеррористической защищенности объектов, находящихся в ведении муниципального образования (%) - 95,9 или 100% к плану (план 95,9)
Средний процент достижения показателей по состоянию на 01.07.2020г. - 
59,8%</t>
  </si>
  <si>
    <r>
      <t xml:space="preserve">Подпрограмма 1 "Общее образование. Дополнительное образование детей"                                                                                                                     - развитие системы дошкольного и общего образования - исполнение на 01.07.2020г. - 958,2 тыс.руб.    </t>
    </r>
    <r>
      <rPr>
        <b/>
        <sz val="12"/>
        <color indexed="8"/>
        <rFont val="Times New Roman"/>
        <family val="1"/>
      </rPr>
      <t xml:space="preserve">                                                                             </t>
    </r>
    <r>
      <rPr>
        <sz val="12"/>
        <color indexed="8"/>
        <rFont val="Times New Roman"/>
        <family val="1"/>
      </rPr>
      <t>- Федеральный проект "Учитель будущего". Предусмотрены расходы на повышение квалификации административно-управленческого и педагогического персонала общеобразовательных организаций (проведение конкурса "Педагог года-2020", участие в региональном этапе Всероссийского конкурса профессионального мастерства в сфере образования ХМАО-Югры "Педагог года Югры - 2020"). Исполнение на 01.07.2020г. составило 3,3 тыс. руб.</t>
    </r>
    <r>
      <rPr>
        <b/>
        <sz val="12"/>
        <color indexed="8"/>
        <rFont val="Times New Roman"/>
        <family val="1"/>
      </rPr>
      <t xml:space="preserve">         </t>
    </r>
    <r>
      <rPr>
        <sz val="12"/>
        <color indexed="8"/>
        <rFont val="Times New Roman"/>
        <family val="1"/>
      </rPr>
      <t xml:space="preserve">                                                                                       - муниципальная составляющая окружного проекта "Успех каждого ребенка"- МАУДО "ЦДТ" (выплачена заработная плата, произведена уплата взносов в бюджетные и внебюджетные фонды, произведены расходы, связанные с содержанием учреждения). Выдан 2 281 сертификат ПФДО. Исполнение на 01.07.2020г - 20 847,1 тыс. руб.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  -   выплачена заработная плата, произведена уплата взносов в бюджетные и внебюджетные фонды, начислено и выплачено ежемесячное вознаграждение за выполнение функций классного руководителя, произведены расходы, связанные с приобретением учебников, учебного оборудования, приобретение игрушек. Исполнение на 01.07.2020г - 779 305,9 тыс. руб., в т.ч.           
- предоставлено обучающимся питание в школах на сумму 24 549,6 тыс.руб;                                                                                                                 </t>
    </r>
  </si>
  <si>
    <t>Подпрограмма 1 "Организация бюджетного процесса в м.о.г.о. город Пыть-Ях"
В целях своевременного и качественного проведения работы по разработке проекта бюджета принято постановление администрации города от 14.07.2014 № 175-па. 
Начало работы по составлению проекта бюджета города начинается с утверждения Графика подготовки, рассмотрения документов и материалов, разрабатываемых  при составлении проекта решения  о бюджете городского округа  города Пыть-Яха на очередной финансовый год и плановый период. На 2020 год и плановый период 2021-2022 годы  бюджет города Пыть-Яха утверждён решением Думы города Пыть-Яха от 19.12.2020 года № 285. 
Подпрограмма 2 "Управление муниципальным долгом в м.о.г.о. город Пыть-Ях"
Оплата процентов по состоянию на 01.07.2020 года составила 930,1 тыс.руб. в том числе: по муниципальному контракту №0187300019417000517-0269542-01 от 10.01.2018 заключенному с ПАО "СБЕРБАНК России"" -236,8 тыс.руб. Муниципальный контракт  № 0187300019419000159 от 13.12.2019 года с ПАО "Совкомбанк" -  693,3 тыс. руб.                                                                                                                                                                                                                                                                        Подпрограмма 3 "Формирование резервных средств в бюджете города"                           В соответствии с утвержденным порядком конкурсного отбора  отобран проект инициативной группы жителей топиарный парк «Ноев ковчег». Для реализации проекта средства перераспределены на муниципальную программу "Содержание городских территорий, озеленение и благоустройство в городе Пыть-Яхе" в сумме 4 996,7 тыс. руб.</t>
  </si>
  <si>
    <t xml:space="preserve">Подпрограмма 1 "Содействие трудоустройству граждан" - предусмотрено 1 506,2 тыс. руб.                                                                                                                                 По состоянию на 01.07.2020 заключен 21 договор по организации временного трудоустройства 245 несовершеннолетних граждан в возрасте от 14 до 18 лет в свободное от учебы время на сумму 655,3 тыс.рублей. Трудоустроено 22 человека. Произведена компенсация расходов работодателя по оплате труда на сумму 33,1 тыс.руб.                                                                                                                   Заключено 4 договора по организации оплачиваемых общественных работ для 8 граждан незанятых трудовой деятельностью на сумму 153,8 тыс.руб. Трудоустроено 6 человек.   Произведена компенсация расходов работодателя по оплате труда на сумму 104,2 тыс.руб.                                                                                                                                                                                                                                                                                                                                 Заключено 3 договора по временному трудоустройству 3 безработных граждан, испытывающих трудности в поиске работы на сумму 161,3 тыс.руб.  Трудоустроено 2 человека.   Произведена компенсация расходов работодателя по оплате труда на сумму 99,2 тыс.руб.                                                                                                                Заключено 2 договора на организацию стажировки 4 выпускников  в возрасте до 25 лет на сумму 408,6 тыс.руб.  Трудоустроено 4 человека.     Произведена компенсация расходов работодателя по оплате труда на сумму 210,1 тыс.руб.                                                                                      
</t>
  </si>
  <si>
    <t xml:space="preserve">Заключены договоры:
- от 06.05.2020 №31 г. с Пыть-Яхской городской организацией Общероссийской общественной организации «Всероссийское общество инвалидов» на предоставление субсидии (гранта) на сумму 606,8 тыс. руб., исполнение на 01.07.2020г. - 400,0 тыс. руб.;
- от 06.05.2020 №32 с Пыть-Яхской городской общественной организацией ветеранов войны (пенсионеров), труда, Вооруженных сил и правоохранительных органов на предоставление субсидии (гранта) на сумму 457,2 тыс.руб., исполнение на 01.07.2020г.- 250,0 тыс. руб.                                                                                    - заключен муниципальный контракт с ООО "Гардарика" на поставку и изготовление листовок на сумму 13,5 тыс. руб., исполнение 100%.
- заключен муниципальный контракт  МАУ "Телерадиокомпания Пыть-Яхинформ" на оказание информационных услуг на сумму 49,4 тыс. руб. 
- заключено соглашение  с МАУ ТРК "Пыть-Яхинформ"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на сумму 30 501,7 тыс.руб.   По состоянию на 01.07.2020г. исполнение по телерадиовещанию - 7 205,2 тыс.руб.; в печатном СМИ - 3 751,6 тыс.руб. 
- издано 24 номера общественно-политического еженедельника в количестве 564 200 шт., в т.ч. «Новая Северная газета» -70 400 шт. и информационного приложения «Официальный вестник» - 493 800 шт. 
- в телевизионном эфире вышли 126 программ.                                                 Количество изготовленных информационных объявлений в бегущую строку в количестве 33 мин. 21 с.
Количество изготовленных информационных объявлений в блок полезной информации в количестве 19 мин. 44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499 мин. 40 сек.                                                                                                                  Производство и распространение радиопрограмм 464 минуты 30 секунд, в том числе:
- Новости (изготовление и размещение информационных выпусков) – 338 мин. 00 сек.                                                                                                                                 - прокат роликов – 106 мин. 30 сек.                                                                                          - блок «Полезной информации» - 20 мин. 00 сек. 
</t>
  </si>
  <si>
    <t xml:space="preserve">Исполнение по муниципальным программам по состоянию  на 01.07.2020г. составляет:
ВСЕГО:
к плану по бюджету, утвержденному решением Думы города Пыть-Ях о бюджете - 39,4%,
к плану по программам, утвержденному постановлениями администрации города - 42,9%; 
в т.ч.
- федеральный бюджет  - 9,5%;                                                        
- окружной бюджет  - 42,3%; 
- местный бюджет - 47,8%;
- внебюджетные источники - 4,8%
</t>
  </si>
  <si>
    <t xml:space="preserve"> - на организацию летнего отдыха, оздоровления детей и молодежи предусмотрено 12 945,8 тыс. руб.                                                                                        Запланировано оздоровление 1 685 детей: в весенние каникулы - 330 детей,  в летний каникулярный период - 1125 детей, в осенний каникулярный  период - 227 детей. На основании постановления Губернатора отменено проведение массовых мероприятий.
                                                       </t>
  </si>
  <si>
    <t xml:space="preserve">Увеличение доли объектов управления муниципального имущества, для которых определена целевая функция (%),    
- муниципальные унитарные предприятия - (план 100)
- объекты муниципальной казны - 99,5 или 99,5% к плану (план 100)
Снижение удельного веса неиспользуемого недвижимого имущества  в общем количестве   недвижимого имущества муниципального образования, в % - 0,6 или 83,3% к плану (план 0,5)
Увеличение доли объектов недвижимого имущества, на которое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-97,6 или 97,6% к плану  (план 100)
Обеспечение содержания и эксплуатации муниципального имущества (%) - 63 или 63% к плану (план 100)
Увеличение доли фактически отремонтированных объектов недвижимости, к объектам, подлежащим капитальному ремонту или реконструкции, в том числе бесхозяйных сетей ТВС (%) - 52,1 или 52,1% к плану (план 100)
Увеличение количество земельных участков, предоставляемых по результатам торгов ( ед) - 2 или 5 % к плану (план 40)                                                                                                Средний процент достижения показателей по состоянию на 01.07.2020г - 57,2%
</t>
  </si>
  <si>
    <t xml:space="preserve">Количество предоставляемых государственных и муниципальных услуг в МФЦ, единиц - 22 600 или 39,6% к плану (план 57 000)
Среднее время ожидания в очереди при обращении заявителя для получения государственных (муниципальных) услуг, минут -100% (план 15)
Уровень удовлетворенности населения муниципального образования качеством предоставления   муниципальных услуг МФЦ, в % -  99,1 или 110,1% к плану (план 90)
Доля граждан, имеющих доступ к получению государственных и муниципальных услуг по принципу «одного окна», в том числе в МФЦ, %  -56,9 или 57,2% к плану  (план 99,5)                                                                                                                       Количество малых и средних предприятий, единиц  -385 или 98,7% (план 390)       
Количество индивидуальных предпринимателей, единиц – 1083 или 103,1% (план 1050)                                                     
Численность занятых в сфере малого и среднего предпринимательства, включая индивидуальных предпринимателей, тыс. человек - 4,9 или 272,2% к плану (план 1,8)
Количество субъектов малого и среднего предпринимательства - получателей финансовой поддержки по программе, единиц - 31 или 221,4% к плану (план 14)
Количество малых и средних предприятий на 10 тыс. населения города, единиц - 96,7 или 99,7% к плану  (план 97,0)      
Доля потребительских споров, разрешенных в досудебном и внесудебном порядке, в общем количестве споров с участием потребителей, % -47,8 или  53% к плану (план 90,2)                                                                                                                                                    Уровень реальной среднемесячной заработной платы (к предыдущему году), % - 98,3 или 88,2% к плану (план 111,5).                                                                                                                            Объем инвестиций в основной капитал, за исключением инвестиций инфраструктурных монополий (федеральные проекты) и бюджетных ассигнований федерального бюджета, индекс % - 2,3 или 3,1% к плану (план 74,4)   
Средний процент достижения показателей по состоянию на 01.07.2020г. - 103,9%.
</t>
  </si>
  <si>
    <t xml:space="preserve">Увеличение доли приоритетных объектов и услуг социальной сферы, находящихся в муниципальной собственности, на которых после проведения капитального ремонта, реконструкции, модернизации, работ по адаптации обеспечиваются условия доступности для инвалидов и других маломобильных групп населения от общего количества приоритетных объектов социальной сферы, находящихся в муниципальной собственности, %, показатель рассчитывается по итогам года - (план 17) 
Средний процент достижения показателей по состоянию на 01.07.2020г. - 0%
</t>
  </si>
  <si>
    <t xml:space="preserve"> - на развитие системы воспитания, профилактики правонарушений среди несовершеннолетних, выделена субсидия общественной организации "АКТИВИСТ" на реализацию программы "Наше Время". Исполнение на 01.07.2020г. 2 077,8 тыс. руб.                                                                                                                                                     ПодпрограммаII. Система оценки качества образования и информационная прозрачность системы образования.                                                                                                                                                                 Федеральные проекты:                                                                                                 - цифровая образовательная среда.  Расходы предусмотрены на техническое сопровождение по обеспечению государственной итоговой аттестации обучающихся. Исполнение составило 234,1 тыс.руб.                                                          - современная школа.  запланировано 700,0 тыс. руб.  Предусмотрены расходы на обеспечение материально-технической базы центров образования цифрового и гуманитарного профилей «Точка роста» для МБОУ СОШ №6. Исполнение предусмотрено во 2-3 квартале 2020 года.                                                                                                                                                                                                                                                                                            Подпрограмма III "Молодежь Югры и допризывная подготовка", исполнение 43 902,0 тыс.руб., выплата заработной платы, содержание учреждений молодежной политики МАУ АЦ "Дельфин", МБУ Центр "Современник", МАУ ГЛБ "Северное сияние". В рамках реализации программ федерального проекта "Социальная активность" мероприятия с молодежью, направленные на патриотическое воспитание, временно приостановлены.                                      
</t>
  </si>
  <si>
    <t>Подпрограмма 1 " Поддержка семьи, материнства и детства"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выплачено вознаграждение 36  родителям за воспитание 67 приемных детей по май 2020 года в сумме 13 730,3 тыс.руб.  Вознаграждение приемным родителям за июнь 2020г. будет выплачено  до 15.07.2020г;
- на организацию деятельности по опеке и попечительству освоено на 01.07.2020г. - 6 461,8 тыс.руб. Бюджетные обязательства на текущую дату оплачены в полном объеме в установленные сроки;                                                                                                                          - на осуществление полномочий по созданию и осуществлению деятельности комиссии по делам несовершеннолетних и защите их прав  исполнение на 01.07.2020 года составило 4 442,5 тыс.руб.                                                                      -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 планируется приобретение 7 жилых помещений, повторно объявления аукциона. На 01.07.2020г кассовый расход не осуществлялся.                                                                                                                 - обеспечение дополнительных гарантий прав на жилое помещение детей-сирот, детей, оставшихся без попечения родителей, лиц из числа детей-сирот - по состоянию на 01.07.2020г.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Подпрограмма 2 "Развитие мер социальной поддержки отдельных категорий граждан.
- выплата муниципальной пенсии за выслугу лет произведена 73 лицам в размере 2 698,6 тыс. руб.;                                                                                            - единовременная выплата неработающим пенсионерам в связи с Юбилеем составила 40,0 тыс. руб.;                                                                                                                  -денежные выплаты отдельным категориям граждан - выплаты получили 6 граждан имеющих звание "Почетный гражданин города Пыть-Яха" в размере 108,0 тыс. руб.                                                                                                              
- субсидия на возмещение недополученных доходов организациям, предоставляющим населению услуги бань по тарифам, не обеспечивающим возмещение издержек  -  по состоянию на 01.07.2020 году количество  получателей льготы на оплату стоимости одной помывки в городской бане составило - 2554 человек. Кассовое исполнение 1 636,6 тыс. руб.
-дополнительные меры социальной поддержки граждан старшего поколения, проживающих на территории города Пыть-Яха - предоставлена  разовая единовременная денежная выплата ко Дню Победы в Великой Отечественной войне 1941-1945 годов 20  получателям на сумму 675,0 тыс. руб.</t>
  </si>
  <si>
    <t xml:space="preserve">Подпрограмма 2. Поддержка творческих инициатив, способствующих самореализации населения. Произведены расходы на содержание МБОУ ДО "ДШИ", МАУК "КДЦ", выплату заработной платы сотрудникам, проведение мероприятий;                                                                                                                                 
- поддержка одаренных детей и молодежи, развитие художественного образования - освоено 34 379,9 тыс.руб.                                                                                                                                                                                         -стимулирование культурного разнообразия в муниципальном образовании- освоено 44 154,3 тыс. руб.                                                                                                                                                                               -на развитие профессионального искусства затрачено 216,3 тыс. руб. Проведены мероприятия в МАУК "КДЦ": концерты, концертные программы в режиме онлайн.
- сохранение нематериального и материального наследия Югры и продвижение культурных проектов. За отчетный период сотрудники Краеведческого музея МАУК "КЦ: библиотека-музей" прошли дистанционное обучение (повышение квалификации 72 ч.). Исполнение на 01.07.2020г. - 10,0 тыс. руб.                                                                                                                                                                                                              
Подпрограмма 4. Развитие туризма.                                                                                     Производится установка знаков туристической навигации. Исполнение на 01.07.2020г. 242,6 тыс. руб.                                                                               </t>
  </si>
  <si>
    <r>
      <t>Подпрограмма 1 «Развитие физической культуры и массового спорта» освоено     12 752,0 тыс.руб.:
- 14 городских мероприятий по развитию массовой физической культуры и спорта (из них 7 мероприятий в режиме онлайн);
 - 1 городское мероприятие по внедрению Всероссийского физкультурно-спортивного комплекса "Готов к труду и обороне" (ГТО), 
- участвовали в 9 выездных мероприятиях.
Подпрограмма 2 «Развитие спорта высших достижений и системы подготовки спортивного резерва»  освоено 42 221,0 тыс.руб.:
- проведено 18 городских мероприятий, принято участие в 15 выездных мероприятиях.
-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МБОУ СШ - приобретена топиарная фигура для размещения на территории ФСК Атлант.</t>
    </r>
    <r>
      <rPr>
        <sz val="12"/>
        <color indexed="10"/>
        <rFont val="Times New Roman"/>
        <family val="1"/>
      </rPr>
      <t xml:space="preserve">
</t>
    </r>
    <r>
      <rPr>
        <sz val="12"/>
        <color indexed="8"/>
        <rFont val="Times New Roman"/>
        <family val="1"/>
      </rPr>
      <t xml:space="preserve">-предоставлена субсидия из бюджета ХМАО - Югры на государственную поддержку спортивных организаций, осуществляющих подготовку спортивного резерва для сборных команд РФ -  МБУ СШОР ведется работа по определению поставщика на  приобретение спортивного инвентаря, спортивного оборудования. </t>
    </r>
  </si>
  <si>
    <t xml:space="preserve">По состоянию на 01.07.2020 г. на территории города зарегистрировано 8 личных подсобных хозяйств, 7 крестьянско-фермерских хозяйств и 2 индивидуальных предпринимателя.                          
Подпрограмма 1. «Развитие отрасли животноводства». Плановый объем субсидий на 2020 год  из бюджета автономного округа 26 693,1 тыс. руб., исполнение на 01.07.2020г.- 6 811,5 тыс. руб., получатели субсидий 3 главы КФХ, 1 - ИП. 
Подпрограмма 2. «Поддержка малых форм хозяйствования», предусмотрено 1 000,0 тыс. руб.  
Подпрограмма 4.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 предусмотрено  2 343,8 тыс. руб., исполнение на 01.07.2020г. -597,8 тыс. руб.: 
Заключен муниципальный  контракт с подрядчиком ИП Салимгереевым А.Ш.  За отчетный период отловлено бродячих животных (собак) - 101 ед., поступило жалоб от населения о нападении безнадзорных и бродячих животных - 19 ед.
Подпрограмма 5. «Общепрограммные мероприятия», предусмотрено 154,0 тыс. руб., публикации в СМИ запланированы в 4 квартале 2020г. 
</t>
  </si>
  <si>
    <t xml:space="preserve">Подпрограмма I «Содействие развитию градостроительной деятельности»                                                                 -заключен муниципальный контракт на проведение работ по выполнению обосновывающих материалов для подготовки документов территориального планирования (обновление планово-картографического материала) от 27.05.2020 № 61                                                                                                                                             По мероприятиям  "Внедрение новой версии информационной системы  обеспечения градостроительной деятельности" и "Разработка местных нормативов градостроительного проектирования"  планируется корректировка муниципальной программы. С учетом полученной ценовой информации о стоимости услуг предусмотренных лимитов не достаточно для реализации мероприятия.                                                                                                                                 Подпрограмма II «Содействие развитию жилищного строительства»                                                         -  на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запланировано 16 517,2 тыс. руб.                                                                                                                      -демонтаж аварийного, непригодного жилищного фонда на 01.07.2020г демонтировано 2 МКД, исполнение 1 200,7 тыс. руб.                            
 - на ликвидацию и расселение  приспособленных для проживания строений предусмотрено 730 019,4 тыс.руб. Предоставлено 114 жилых помещений по договорам коммерческого найма (лимиты 2019 года). Заключены муниципальные контракты на приобретение 111 жилых помещений. Выданы гарантийные письма гражданам для приобретения жилья (46 семьям), реализовали свое право 31 семья. Заключены муниципальные контракты на демонтаж строений (665 ед). Исполнение на 01.07.2020г. составило 389 859,3 тыс. руб.                                                               
В целях исполнения решения суда приобретено 2 жилых помещения на сумму 4 489,4 тыс. руб.        
</t>
  </si>
  <si>
    <r>
      <t xml:space="preserve">Подпрограмма "Создание условий для обеспечения качественными коммунальными услугами".
ВОС-1:  Осуществлена и оплачена корректировка проекта. Получены положительные  заключения государственной и ценовой экспертиз. Стоимость объекта составила 385 541,86 тыс. руб., что существенно превышает объем доведенных лимитов на данный объект. Объявлен аукцион на 1 этап. Срок подачи заявок 07.07.2020г. Исполнение на 01.07.2020г. составило 4 980,0 тыс. руб.
ВОС-3: 30.09.2019г. заключен муниципальный  контракт  на строительно-монтажные работы ООО "Универсал СК" г. Москва  со сроком выполнения работ: октябрь 2019-декабрь 2020. В настоящее время в рамках муниципального контракта завершены работы подготовительного характера.  Произведены работы по частичной планировке территории ВОС-3. Производится закупка и поставка материалов и оборудования. Выполнено основание под резервуар чистой воды 100%. Завершены внутриплощадочные сети 100%. Исполнение на 01.07.2020г. - 20 159,9 тыс. руб.                                                                                                                                                      КНС в мкр. № 6 "Пионерный": оформлено разрешение на строительство № 86-ru86308000 - 7 - 2020 от 19.03.2020. По состоянию на 01.07.2020 повторно объявленный  аукцион не состоялся. Подготавливается аукционная документация для объявления третей закупочной процедуры.
</t>
    </r>
  </si>
  <si>
    <t xml:space="preserve">Подпрограмма "Формирование комфортной городской среды
"Приоритетный проект "Формирование комфортной городской среды"                                                     23.01.2020 заключено Соглашение о предоставлении субсидии местному бюджету из бюджета ХМАО-Югры на поддержку муниципальных программ формирования современной городской среды  на благоустройство общественных территорий. Запланировано строительство Скейт-парка во 2 А мкр. "Лесников". ПИРы выполнены, получена экспертиза достоверности сметной стоимости. Заключен МК с ООО «ВинМарк». Срок исполнения работ до 01.10.2020 г. Исполнение на 01.07.2020г. составило 951,2 тыс. руб.                                                                                       
Перечень общественных и дворовых территорий, подлежащих благоустройству, утвержден распоряжением администрации города № 90-ра от 18.01.2019 г.  (внесение изменений № 450-ра от 07.03.2019). Заключен МК с ООО «Городострой» на благоустройство  дворовых территорий:  2 мкр. дом 31; 5 мкр. дом 16; 5 мкр. дом 21 на сумму 6 409,5 тыс. руб. Сроки выполнения работ с 01.06.2020 по 31.07.2020 г.  Дополнительно предусмотрено выполнение работ по устройству освещения детских площадок по адресам: 1 мкр. дом №20, 2 мкр. дома  №1, 2, 3, 4, 5, 8, 9.   Заключен МК на сумму 3 435,1 тыс. руб. с ООО «Строительная компания «Ермак»  на выполнение работ (монтаж электроосвещения на детских площадках).                                                                                            </t>
  </si>
  <si>
    <t xml:space="preserve"> - на создание условий  для деятельности народных дружин - запланировано 139,1 тыс. руб. Исполнение на 01.07.2020г.-  0,4 тыс. руб.;                                                    - обеспечение функционирования и развития систем видеонаблюдения в наиболее криминогенных общественных местах и на улицах города Пыть-Яха, заключены договоры с ООО "Техносервисгрупп". На обслуживание городской системы видеонаблюдения на 01.07.2020г затрачено 1 236,3 тыс. руб. 
 - на осуществление полномочий по созданию и обеспечению деятельности административной комиссии  на 01.07.2020г. исполнение 1 017,6 тыс. руб. (услуги связи, почтовые расходы, заработная плата и начисления на заработную плату, взносы во внебюджетные фонды).
  - осуществление государственных полномочий по составлению (изменению) списков кандидатов в присяжные заседатели федеральных судов общей юрисдикции запланировано из ф/б - 7,2 тыс. руб., исполнение на 01.07.2020г. 1,0 тыс. руб.                                                                                                                                На организацию и проведение мероприятий, направленных на профилактику правонарушений, затрачено 22,8 тыс. руб.
Проведение всероссийского Дня Трезвости, запланировано - 20,0 тыс. руб.
Подпрограмма 2 «Профилактика незаконного оборота и потребления наркотических средств и психотропных веществ», запланировано 245,0 тыс.руб. Заключены контракты с ООО "Рекламная компания Медиа тайм" на изготовление и монтаж баннера,  ИП Бурлуцкий на размещение профилактической информации в лифтах города, ИП Железогло Н.М. на изготовление и поставку флэш-браслетов. Исполнение на 01.07.2020г. 17,5 тыс. руб.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</si>
  <si>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 запланировано из м/б 133,4 тыс.руб.                                                                                                                                                                                                                                                             
За отчетный период был опубликован 21 материал, направленный на гармонизацию межнациональных и межконфессиональных отношений, профилактику экстремизма; организовано информационное сопровождение в СМИ мероприятий муниципальной программы в сфере межнациональных (межэтнических) отношений, профилактики экстремизма.
Подпрограмма 2 "Участие в профилактике экстремизма, а также в минимизации и (или) ликвидации последствий проявлений экстремизма", запланировано из м/б 133,4 тыс.руб. руб.                                                                                                                     За отчетный период в дворовых клубах в режиме онлайн проведены викторины, акции, конкурсы рисунков, направленные на популяризацию и поддержку русского языка. Охват 430 человек. Мероприятия празднования  Дня Победы в учреждениях образования и молодежной политики  проводились в онлайн режиме. Всего проведено 36 мероприятий по данному направлению  с охватом 4600 человек.
Подпрограмма III. Создание условий для антитеррористической безопасности в муниципальном образовании.                                                                                               Заключены контракты с ООО Костанта,  ООО "Ультра", ООО "Салон МС". приобретены  металлодетекторы, мобильные ограждения и ручные металлодетекторы на сумму 3 636,8 тыс. руб.</t>
  </si>
  <si>
    <r>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запланировано 2 875,2 тыс.руб.:
- изготовлены памятки в количестве 3500  штук на сумму 44,1 тыс. руб.;                                                               - повышение защиты населения и территории от угроз природного и техногенного характера. Заключены договоры  на обслуживание системы оповещения, на обслуживание системы ТАСЦО,  на приобретение оборудования для системы оповещения населения. Исполнение на 01.07.2020г.- 983,3 тыс. руб.                                                                - заключен МК на  изготовление  2-х видеороликов по противопожарной безопасности, 1 ролика "Безопасность на льду".                                                                                           -изготовлены знаки в количестве 5 шт. по безопасности на водных объектах. (оплата в течение 30 дней с даты акта сдачи-приемки);                                                                                       
Подпрограмма 2 «Укрепление пожарной безопасности в муниципальном образовании городской округ город Пыть-Ях».
-заключен МК с ООО «НордСтройЛес» на проведение работ по обустройству и содержанию минерализованных полос  на общую сумму 955,3 тыс. руб. Исполнение на 01.07.2020г. составило 417,9 тыс. руб.
Подпрограмма 3 "Материально-техническое и финансовое обеспечение деятельности МКУ "ЕДДС города Пыть-Яха", исполнение на 01.07.2020г.  -             8 605,1 тыс.руб.
В рамках обучения населения в области защиты от чрезвычайных ситуаций и гражданской обороне  проведено 55 выступлений и публикаций в СМИ по вопросам пожарной безопасности, из них: на ТВ – 7 выступлений; в периодической печати – 7; на интернет-порталах – 41.
- распространено 611 памяток по противопожарной безопасности в учреждениях социальной сферы и с массовым пребыванием людей, в том числе детей. Задействовано 78 работников социальной сферы, 67 детей.                                                                                                                         - проведено 6 объектовых тренировок и учений с привлечением персонала и учащихся по теме «Действия персонала при пожаре».</t>
    </r>
    <r>
      <rPr>
        <sz val="12"/>
        <color indexed="8"/>
        <rFont val="Times New Roman"/>
        <family val="1"/>
      </rPr>
      <t xml:space="preserve">
</t>
    </r>
  </si>
  <si>
    <t xml:space="preserve">Подпрограмма 1 «Совершенствование системы муниципального стратегического управления и повышение инвестиционной привлекательности».                                                                                                                 На проведение всероссийской переписи населения 2020 года в городе Пыть-Яхе запланировано 624,2 тыс. руб. Ведутся подготовительные работы к проведению ВПН (подбор помещений, персонала)                                                                                              Подпрограмма 2 "Совершенствование муниципального управления":
В соответствии с Соглашением № 8 от 09.01.2020 о предоставлении субсидии из бюджета автономного округа на софинансирование расходных обязательств по предоставлению государственных услуг в МФЦ за январь-июнь 2020 года оказано 22 600 консультаций и услуг, в том числе: 13 800 - федеральные; 7 284 - региональные; 1 430 - муниципальные. Окно для Бизнеса - 58. Кроме этого, выдано 7 177 единиц готовых документов. Исполнение на 01.07.2020г. составило - 18 199,3 тыс. руб.                                                                                                                Подпрограмма 3 «Развитие малого и среднего предпринимательства».
Подписано соглашение на получение субсидии из окружного бюджета на софинансирование подпрограммы 3 «Развитие малого и среднего предпринимательства». Бюджет программы в 2020 году составляет  7 187,1 тыс.руб.                                                                                     
- финансовая поддержка субъектам малого и среднего предпринимательства. Предоставлены субсидии в общей сумме 4 208,1 тыс. руб. 31 субъекту МСП, в том числе 20 субъектам, осуществляющим деятельность в отраслях, пострадавших от распространения новой коронавирусной инфекции на сумму 2 183,9 тыс. руб.
За отчетный период:
1) предоставлена информационно-консультационная поддержка по 56 обращениям от субъектов малого предпринимательства и физических лиц;
2) в целях проведения прямых консультаций на открытых площадках, а также прямого диалога с представителями бизнес-сообщества состоялись: 
-28.02.2020г. совещание по обеспечению усиленного дезинфекционного режима с юридическими лицами и индивидуальными предпринимателями, осуществляющими деятельность в сфере общественного питания и торговли продуктами и непродовольственными товарами (количество участников мероприятия - 18).
-10.03.2020г. «круглый стол» на тему: «Инструменты государственной поддержки субъектов малого и среднего предпринимательства в Ханты-Мансийском автономном округе – Югре» (количество участников мероприятия - 23).
3) заключен муниципальный контракт:
-№17 от 28.02.2020г. на сумму 189,7 тыс. рублей на организацию и проведение мероприятий, направленных на популяризацию предпринимательства, вовлечение молодежи в предпринимательскую деятельность. 
- №32 от 23.03.2020г. на сумму 280,00 тыс. рублей  на организацию и проведение муниципальных конкурсов «Предприниматель года - 2020», «Лучший молодой предприниматель г.Пыть-Яха».
- №68 от 04.06.2020г. на сумму 50 т.р. на услуги по изготовлению полиграфической продукции.
4) продолжает деятельность координационный совет по вопросам развития малого и среднего предпринимательства, деятельность и состав которого утверждены постановлением главы города от 19.05.2008 № 77. С целью открытости и доступности информации о работе координационного совета, протоколы заседаний координационного совета публикуются на официальном сайте администрации города в разделе «Экономика. Малое и среднее предпринимательство». За отчетный период проведено 4 заседания (06.02.2020г., 18.05.2020г., 22.05.2020г., 05.06.2020г.)                                                                               Оказаны информационные услуги  на сумму 3,50 тыс. руб. </t>
  </si>
  <si>
    <r>
      <t xml:space="preserve">Подпрограмма 1 "Автомобильный транспорт"
Предоставлена субсидия МУПАТП на возмещение недополученных доходов в связи с оказанием услуг по городским пассажирским перевозкам в размере                3 458,0 тыс.руб., исполнение на 01.07.2020 г. -100%                                                                     На создание условий для предоставления транспортных услуг населению, и организация транспортного обслуживания населения в границах городского округа на 01.07.2020г. затрачено 41 158,3 тыс. руб.
Подпрограмма 2 "Дорожное хозяйство"                                                                                 Содержание автомобильных дорог и искусственных сооружений на них - исполнение на 01.07.2020г. - 30 150,2 тыс. руб.                                                            На улучшение технических характеристик автомобильных дорог, развитие и функционирование системы управления автомобильными дорогами израсходовано 345,0 тыс. руб.                                                      
На мероприятие по строительству (реконструкции), капитальному ремонту и ремонту автомобильных дорог общего пользования местного значения предусмотрено 22 029,1 тыс.руб.                                                                                                                  - заключен МК с СК "Ювис" на капитальный ремонт ул. Романа Кузоваткина. Работы по участку от ПК 6+36,18 до ПК 14+13,36  выполнены. Исполнение на 01.07.2020.г составило 2 049,2 тыс. руб. - 100%.                                                                            </t>
    </r>
    <r>
      <rPr>
        <sz val="12"/>
        <color indexed="8"/>
        <rFont val="Times New Roman"/>
        <family val="1"/>
      </rPr>
      <t xml:space="preserve">                                       Подпрограмма 4 "Безопасность дорожного движения"
Оказаны услуги по обеспечению работоспособности системы видеофиксации нарушений правил дорожного движения на сумму 383,5 тыс. руб.</t>
    </r>
  </si>
  <si>
    <t xml:space="preserve">Управление и распоряжение муниципальным имуществом. Исполнение на 01.07.2020г. составило 600,5 тыс. руб.                                                                                                            Заключены:
-  1 контракт на изготовление технических планов, в результате паспортизировано 11объектов недвижимости;
-  2 контракта на определение рыночной оценки имущества, в результате оценено  11 объектов муниципальной собственности;
-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Для  обеспечения  надлежащего  уровня  эксплуатации  муниципального  имущества:                                                                                                                                  - оплачена задолженность за ноябрь, декабрь  2018 года, а так же текущая  перед УК и УГХ за незакрепленные жилые и нежилые помещения, заключено 52 муниципальных контракта и соглашения. 
- в целях формирования фонда капитального ремонта общего имущества в многоквартирных жилых домах заключены 2 дополнительных соглашения с Некоммерческой организацией «Югорский фонд капитального ремонта многоквартирных домов» от 29.08.2014 № 166 МС . Исполнение на 01.07.2020г - 10 250,8 тыс.руб.
На проведение мероприятий по землеустройству и землепользованию запланировано 1 450,0 тыс. руб. Заключен 1 контракт на сумму 108,9 тыс. руб. Финансирование на 01.07.2020г не осуществлялось.
</t>
  </si>
  <si>
    <t xml:space="preserve">Организация освещения улиц, территорий микрорайонов - исполнение на 01.07.2020г. - 8 885,0 тыс.руб.: поставку электроэнергии на территории м.о. г.о. город Пыть-Ях осуществляет АО "Газпром энергосбыт Тюмень", заключен договор на сумму 10 546,9 тыс.руб., исполнение на 01.07.2020г. - 7 095,4 тыс.руб.
Заключен муниципальный контракт от 29.01.2018 №0187300019417000524-0269542-01 с ИП Юферицин В.В. на обслуживание и содержание электрооборудования и электрических сетей,  на сумму 4 278,5 тыс.руб., исполнение на 01.07.2020г. -1 789,6 тыс.руб. 
 - Озеленение городской территории - исполнение на 01.07.2020г. -2 982,8 тыс. руб.                                                                                                                            - Содержание мест захоронения - исполнение на 01.07.2020г. - 3 488,4 тыс. руб.: на территории городского кладбища  выполнен комплекс работ по уборке мусора с территории, урн, контейнеров ТБО, снега с пешеходных дорожек, посыпка песком дорожек в зимний период.
 - Создание условий для массового отдыха жителей города и организация обустройства мест массового отдыха  - исполнение на 01.07.2020г. - 1 727,6 тыс.руб.: выполняются работы по санитарной уборке улиц, подготовке мест массового отдыха к праздничным мероприятиям, вывоз и утилизация мусора.
-  Летнее и зимнее содержание городских территорий, запланировано 25 004,6 тыс. руб., исполнение на 01.07.2020г - 12 269,1 тыс. руб.: выполняются работы по механизированной уборке внутриквартальных проездов в зимнее время; ремонт внутриквартальных проездов.                                                                                      - На повышение уровня культуры населения- запланировано 54 123,2 тыс. руб.                                                                                                                                                    -по реконструкции Мемориального комплекса - Монумент Славы и Вечного огня в 5 мкр. "Солнечный" выполнены работы по поставке и установке Памятника "Советскому солдату" на сумму 27 361,2 тыс. руб.                                                        - создана единая и уникальная тематическая парковая зона для детей, жителей и гостей города, путем строительства топиарного парка «Ноев ковчег» на сумму 4 996,7 тыс. руб.                                                                                                                  Запланирована установка объекта монументально декоративного искусства бронзовой скульптуры «Мамонтенок» в честь 30-летнего юбилея со Дня образования города Пыть-Яха, </t>
  </si>
  <si>
    <t xml:space="preserve">Доля населения, систематически занимающегося физической культурой и спортом, в общей численности населения, % -  (план 44) 
Уровень обеспеченности населения спортивными сооружениями исходя из единовременной пропускной способности объектов спорта, % - 54,6 или 103% к плану (план 53) 
Доля граждан среднего возраста, систематически занимающихся физической культурой и спортом, в общей численности граждан среднего возраста, % - (план 17)
Доля граждан старшего возраста, систематически занимающихся физической культурой и спортом в общей численности граждан старшего возраста, % - (план 8,6) 
Доля детей и молодежи, систематически занимающихся физической культурой  и спортом, в общей численности детей и молодежи, % -  (план 83,8)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(план 9,5)
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 - (план 37,3) 
-из них доля учащихся, %, - (план 60,4)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 (план 93,8). 
Средний процент достижения показателей по состоянию на 01.07.2020г. -12,5%.
</t>
  </si>
  <si>
    <t>Сохранение доли улично-дорожных сетей, обеспеченных освещением в общей протяженности улично-дорожной сети на уровне - 100% к плану (план 54,4%).
Оформление цветочных композиций, содержание газонов, м2 -  100% к плану (план 142 227) 
Содержание городского кладбища, м2 (Уход за территорией, охрана кладбища - общая площадь 53900 м2) - 100% к плану (план 53 900).
Подготовка мест для массового отдыха и праздничных мероприятий, ед. - 6 или 75% к плану (план 8).
Строительство ледового городка, охрана, устройство новогодней иллюминации. Демонтаж городка и новогодней иллюминации, шт. - 1 или 33,3% к плану (план 3).
Зимнее и летнее содержание объектов благоустройства, м2 - 100% к плану (план 262 993,67). 
Улучшение санитарного состояния территорий города, м2 - 706 871,0 тыс. руб. или 54,3% к плану  (план 1 301 840,15)
Механизированная уборка внутриквартальных проездов в зимнее время, м2- 100% к плану (план 164 326,8).
Обеспечение дворовых территорий жилых домов современным спортивным и игровым оборудованием на детских площадках, шт. -  (план 63)
Содержание городского фонтана, объект -  (план 1).                                                  
Участие муниципального образования в окружном конкурсе "Самый благоустроенный город, поселок, село", меропр. - (план 1).                               Реализация проекта инициативного бюджетирования "Твоя инициатива - Твой бюджет" - (план 1)                                                                                                              Обеспечение доли реализованных проектов, направленных на содействие развитию исторических и иных местных традиций в городе, в которых проведены мероприятия в связи с наступившими юбилейными датами, к аналогичным проектам, отобранным по результатам конкурса на условиях инициативного бюджетирования, % - (план 100)                                                                                          Мемориальный комплекс - Монумент Славы и Вечного огня в 5 мкр. "Солнечный", объект - 100 % к плану (план 1)                                                                                                                           Изготовление, монтаж (демонтаж) баннеров, растяжек в честь празднования 75-ой годов щиты Победы в Великой отечественной Войне 1941-1945 гг.,  шт. - 9 или 128,6% к плану (план 7)                                                                               Приобретение, доставка монтаж (демонтаж) элементов праздничного оформления в честь празднования 75-ой годов щиты Победы в Великой отечественной Войне 1941-1945 гг. - 100% к плану  (план 1)
Средний процент достижения показателей по состоянию на 01.07.2020г. - 68,2%</t>
  </si>
  <si>
    <r>
      <t>Увеличение годового объема пассажирских перевозок автомобильным транспортом в внутригородском сообщении, тыс.чел. -  451,4</t>
    </r>
    <r>
      <rPr>
        <sz val="12"/>
        <color indexed="8"/>
        <rFont val="Times New Roman"/>
        <family val="1"/>
      </rPr>
      <t xml:space="preserve"> или 31,2% к плану (план - 1 447);
Протяженность сети автомобильных дорог общего пользования местного значения, км - 77,3 км или 100,7% к плану (план -76,8);                                                     
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 на 31 декабря отчетного года, км -  100% к плану (план 31,7);
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  100% к плану (план - 58,8).                                                                                                         Снижение количества мест концентрации дорожно-транспортных происшествий (аварийно-опасных участков на дорожной сети), % -100% 
Снижение количества погибших в дорожно-транспортных происшествиях (чел./100тыс. чел) - 100%
Средний процент достижения показателей по состоянию на 01.07.2020г. - 83,5%</t>
    </r>
  </si>
  <si>
    <t>Подпрограмма 4 "Ресурсное обеспечение в сфере образования и молодежной политики".                                                                                                                                                     -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израсходовано 22 738,3 тыс.руб.;                                                                                                                                                                                                                             
- выплачена 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сумме 10 667,3 тыс.руб.;                              
- на осуществление отдельного государственного полномочия по организации отдыха и оздоровления детей, в том числе в этнической среде предусмотрено 9 189,7 тыс.руб. Планируется оздоровление в выездных лагерях 318 детей. На основании постановления Губернатора отменено проведение массовых мероприятий.
- на обеспечение комплексной безопасности образовательных организаций и учреждений молодежной политики израсходовано 4 198,7 тыс.руб.                                  Проведены мероприятия:                                                                                                         - по восстановлению работоспособности системы противопожарной защиты в МДОАУ д/с «Аленький цветочек», МБОУ СОШ № 1;                                                           - по укреплению пожарной безопасности МБОУ СОШ № 4;                                                              - оказаны услуги по физической охране здания в МАУ Аквацентр «Дельфин».                                                                                                               - на  развитие материально-технической базы муниципальных образовательных организаций, учреждений молодежной политики израсходовано 1643,5 тыс. руб.  
 - проведены проектно-изыскательские работы по ремонту вентиляции в бассейне  на сумму 826,4 тыс.руб.;                                                                                                     - приобретены баннеры для образовательных организаций с символикой 75 годовщины Победы на сумму 117,2 тыс. руб.                                                                                     - на укрепление материально-технической базы образовательных учреждений затрачено 700 тыс. руб.на приобретение оборудования для столовой, школьных принадлежностей, технического оборудования, мягкого инвентаря для общеобразовательных и дошкольных учреждений.</t>
  </si>
  <si>
    <t>Подпрограмма 1. Модернизация и развитие учреждений и организаций культуры
Заключены Соглашения:
- на предоставление из бюджета Ханты-Мансийского автономного округа -Югры в 2020 году бюджету муниципального образования субсидии на развитие сферы культуры от 04.02.2020 №11 (модернизация муниципальных  библиотек).                                                                                                                                                                           - "О сотрудничестве по обеспечению достижения в 2020 году целевых показателей повышения оплаты труда работников муниципальных учреждений культуры" №78 от 27.12.2019г.                                                                                                                                                                    
- на развитие библиотечного дела израсходовано на 01.07.2020г.- 30 838,8 тыс.руб. Произведены расходы на: пополнение библиотечного фонда; проведение мероприятий; обеспечение доступа к сети Интернет 3-х библиотек города, выплачена заработная плата работникам; 
- на развитие музейного дела потрачено 4 835,9 тыс. руб.: выплата заработной платы работникам музея; 
- на развитие архивного дела на 2020 год предусмотрено из окружного бюджета 273,0 тыс.руб. Приобретены архивные коробки (935 шт.), канцелярские товары, исполнение 100%.                                                                                                                                                   - на укрепление материально-технической базы учреждений культуры предусмотрено 8 800,2 тыс. руб. Планируется замена витражей в здании МБОУ ДШИ. Исполнение на 01.07.2020г. - 295,0 тыс. руб.</t>
  </si>
  <si>
    <t xml:space="preserve">Подпрограмма "Поддержка частных инвестиций в жилищно-коммунальном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на проведение капитального ремонта (с заменой) газопроводов, систем теплоснабжения, водоснабжения и водоотведения для подготовки к осенне-зимнему периоду предусмотрено 31 662,2 тыс. руб. Заключено соглашение о предоставлении субсидии  местному бюджету из бюджета ХМАО-Югры.  Работы на объектах ведутся в соответствии с заключенными договорами. По одному объекту-работы завершены, по двум-готовность более 60%, по четвертому-конкурсные процедуры.                                                                                                   - определение размера платы за содержание жилого помещения, для обеспечения надлежащего содержания общего имущества в многоквартирном доме, исполнение на 01.07.2020г составило - 300,0 тыс. руб.    </t>
  </si>
  <si>
    <t xml:space="preserve">Доля административно-управленческого и педагогического персонала общеобразовательных организаций, прошедших целевую подготовку или повышение квалификации по программам менеджмента в образовании и (или) для работы в соответствии с федеральными государственными образовательными стандартами, (%) - 10,9 или 33,0% к плану (план 33)
Доступность дошкольного образования для детей в возрасте от 1,5 до 3 лет,  (%) - 100 или 107,3% к плану (план 93,2)
Обеспеченность детей дошкольного возраста местами в дошкольных образовательных организациях (количество мест на 1000 детей) - 692,8 или 85,4% к плану (план 811)
Доля детей в возрасте от 5 до 18 лет, охваченных дополнительным образованием, (%) - 68 или 70,5% к плану (план 96,4)
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- 1,19 или 96,7% к плану (план 1,22)
Доля молодежи в возрасте от 14 до 30 лет, задействованной в мероприятиях общественных объединений, (%) - 26,9 или 80,5% (план 33,4)
Доля граждан, вовлеченных в добровольческую деятельность, (%) -7,6 или 47,5% к плану (план 16)
Доля детей в возрасте от 6 до 17 лет (включительно), охваченных всеми формами отдыха и оздоровления, от общей численности детей, нуждающихся в оздоровлении, (%) - (план 100)                                                                                      Доля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- 100% к плану план (0)
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92,7 или 103,8% к плану (план 89,3)
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муниципального образования, выделяемых на предоставление услуг в сфере образования, (%)-100% к плану (план 0,2)
Доля педагогических работников, прошедших добровольную независимую оценку профессиональной квалификации (%) - (план 0,8)
Доля образовательных организаций, расположенных на территории муниципального образования обеспеченных Интернетом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 - 100 или 140,1% к плану (план 71,4)
Численность педагогических работников, участвующих в реализации образовательных программ, включающих основы финансовой грамотности (чел.) - 31 или 86,1% к плану (план 36,0)
Удельный вес численности обучающихся, занимающихся в одну смену, в общей численности обучающихся в общеобразовательных организациях, в том числе обучающихся по образовательным программам начального общего, основного общего, среднего общего образования - 76,1 или 99,3% к плану ( план 76,6)
Средний процент достижения показателей по состоянию на 01.07.2020г. - 76,7%
</t>
  </si>
  <si>
    <t>Доля населения муниципального образования городской округ город Пыть-Ях, обеспеченного качественной питьевой водой из систем централизованного водоснабжения, % - 100% к плану (план 32,0)                                                                               Количество построенных и реконструированных крупных объектов питьевого водоснабжения, предусмотренные региональными программами , нарастающим итогом, единиц - (план 1)
Количество благоустроенных дворовых и общественных территорий , ед. - 95 или 92,2% к плану (план  103)
Доля граждан, принявших участие в решении вопросов развития городской среды, от общего количества граждан в возрасте от 14 лет, проживающих на территории муниципального образования, в рамках реализации приоритетного проекта «Формирование комфортной городской среды», % - 21 или 175% к плану (план 12)
Доля площади жилищного фонда, обеспеченного всеми видами благоустройства, в общей площади жилищного фонда муниципального образования, % - 97,4 или 99,6% к плану (план 97,8)
Доля многоквартирных домов,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 % - 33,3 или 84,1% к плану (план 39,6)
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 - 1,3 или 25% к плану (план 5,1)
Доля систем коммунальной инфраструктуры и иных объектов коммунального хозяйства муниципальных предприятий, осуществляющих неэффективное управление, переданных частным операторам на основе концессионных соглашений в соответствии с графиками, актуализированными на основании проведенного анализа эффективности управления, % - (план 100)                                                                                                   Доля заемных средств в общем объеме капитальных вложений в системы теплоснабжения, водоснабжения и водоотведения, %  - (план 30)                                        
Средний процент достижения показателей по состоянию на 01.07.2020г. - 64%</t>
  </si>
  <si>
    <t>Оценка степени достижения целевых значений проведена по 154 показателям, по предварительным данным:
- 59 показателей - достигнуто запланированное годовое значение; 
- 36 показателей - фактическое значение составляет 50% и выше; 
- 59 показателей -  фактическое значение составляет менее 50%. 
Средний процент достижения показателей 59,9%</t>
  </si>
  <si>
    <r>
      <t xml:space="preserve">На основании Закона Ханты-Мансийского автономного округа - Югры от 17.11.2016 № 79-оз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обращения с твердыми коммунальными отходами» была выделена субвенция в размере 120,6 тыс. рублей на оплату работы специалиста  в сфере обращения с твердыми коммунальными отходами. Израсходовано на 01.07.2020г. - 114,0 тыс. руб.
На организацию осуществления мероприятий по проведению дезинсекции и дератизации территорий в г.Пыть-Яхе запланировано из окружного бюджета 3 223,1 тыс.руб. Заключены МК с ООО "Альфа-Дез" на сумму 788, 6 тыс. руб., с ФБУЗ  «Центр гигиены  и эпидемиологии в Ханты-Мансийском автономном округе-Югре» на сумму 902,7 тыс. руб. Исполнение на 01.07.2020г. - 304,2 тыс. руб.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запланировано на 3 квартал 2020г.
Организация и проведение мероприятий в рамках международной 
экологической акции «Спасти и сохранить»   запланировано на 3 квартал 2020г.                                                                                                       По  мероприятию "Разработка и реализация мероприятий по ликвидации несанкционированных свалок".  Заключен муниципальный контракт № 80 от 01.07.2020 с ИП Жукова Н.И. на сумму 599,98 тыс. руб. Срок выполнения работ до 31.10.2020г.                                             </t>
    </r>
    <r>
      <rPr>
        <sz val="12"/>
        <color indexed="10"/>
        <rFont val="Times New Roman"/>
        <family val="1"/>
      </rPr>
      <t xml:space="preserve">      </t>
    </r>
    <r>
      <rPr>
        <sz val="12"/>
        <color indexed="8"/>
        <rFont val="Times New Roman"/>
        <family val="1"/>
      </rPr>
      <t xml:space="preserve">                                                                             На содержание контейнерных площадок, находящихся в муниципальной собственности (бесхозных)  на 01.07.2020г. затрачено 399,0 тыс. руб.                                 </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</si>
</sst>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46">
    <font>
      <sz val="10"/>
      <name val="Arial"/>
      <family val="0"/>
    </font>
    <font>
      <sz val="12"/>
      <color indexed="30"/>
      <name val="Times New Roman"/>
      <family val="1"/>
    </font>
    <font>
      <sz val="12"/>
      <color indexed="8"/>
      <name val="Times New Roman"/>
      <family val="1"/>
    </font>
    <font>
      <b/>
      <sz val="12"/>
      <color indexed="8"/>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8"/>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0"/>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1" fillId="32" borderId="0" applyNumberFormat="0" applyBorder="0" applyAlignment="0" applyProtection="0"/>
  </cellStyleXfs>
  <cellXfs count="69">
    <xf numFmtId="0" fontId="0" fillId="0" borderId="0" xfId="0" applyAlignment="1">
      <alignment/>
    </xf>
    <xf numFmtId="188" fontId="42" fillId="33" borderId="10" xfId="0" applyNumberFormat="1" applyFont="1" applyFill="1" applyBorder="1" applyAlignment="1">
      <alignment horizontal="right" vertical="top" wrapText="1"/>
    </xf>
    <xf numFmtId="188" fontId="42" fillId="33" borderId="0" xfId="0" applyNumberFormat="1" applyFont="1" applyFill="1" applyAlignment="1">
      <alignment vertical="top"/>
    </xf>
    <xf numFmtId="188" fontId="42" fillId="33" borderId="10" xfId="0" applyNumberFormat="1" applyFont="1" applyFill="1" applyBorder="1" applyAlignment="1">
      <alignment horizontal="right" vertical="top"/>
    </xf>
    <xf numFmtId="0" fontId="42" fillId="33" borderId="10" xfId="0" applyFont="1" applyFill="1" applyBorder="1" applyAlignment="1">
      <alignment horizontal="left" vertical="top" wrapText="1"/>
    </xf>
    <xf numFmtId="0" fontId="43" fillId="33" borderId="0" xfId="0" applyFont="1" applyFill="1" applyAlignment="1">
      <alignment horizontal="right" vertical="top" wrapText="1"/>
    </xf>
    <xf numFmtId="0" fontId="42" fillId="33" borderId="0" xfId="0" applyFont="1" applyFill="1" applyAlignment="1">
      <alignment/>
    </xf>
    <xf numFmtId="188" fontId="42" fillId="33" borderId="0" xfId="0" applyNumberFormat="1" applyFont="1" applyFill="1" applyAlignment="1">
      <alignment/>
    </xf>
    <xf numFmtId="0" fontId="42" fillId="33" borderId="0" xfId="0" applyFont="1" applyFill="1" applyAlignment="1">
      <alignment horizontal="center"/>
    </xf>
    <xf numFmtId="0" fontId="42" fillId="33" borderId="0" xfId="0" applyFont="1" applyFill="1" applyAlignment="1">
      <alignment horizontal="left"/>
    </xf>
    <xf numFmtId="0" fontId="42" fillId="33" borderId="0" xfId="0" applyFont="1" applyFill="1" applyAlignment="1">
      <alignment horizontal="right"/>
    </xf>
    <xf numFmtId="0" fontId="42" fillId="33" borderId="10" xfId="0" applyFont="1" applyFill="1" applyBorder="1" applyAlignment="1">
      <alignment horizontal="center" vertical="top" wrapText="1"/>
    </xf>
    <xf numFmtId="0" fontId="42" fillId="33" borderId="0" xfId="0" applyFont="1" applyFill="1" applyAlignment="1">
      <alignment horizontal="center" vertical="top"/>
    </xf>
    <xf numFmtId="188" fontId="42" fillId="33" borderId="0" xfId="0" applyNumberFormat="1" applyFont="1" applyFill="1" applyAlignment="1">
      <alignment horizontal="center" vertical="top"/>
    </xf>
    <xf numFmtId="0" fontId="42" fillId="33" borderId="11" xfId="0" applyFont="1" applyFill="1" applyBorder="1" applyAlignment="1">
      <alignment vertical="top" wrapText="1"/>
    </xf>
    <xf numFmtId="0" fontId="42" fillId="33" borderId="0" xfId="0" applyFont="1" applyFill="1" applyAlignment="1">
      <alignment vertical="top"/>
    </xf>
    <xf numFmtId="0" fontId="42" fillId="33" borderId="12" xfId="0" applyFont="1" applyFill="1" applyBorder="1" applyAlignment="1">
      <alignment vertical="top" wrapText="1"/>
    </xf>
    <xf numFmtId="0" fontId="42" fillId="33" borderId="13" xfId="0" applyFont="1" applyFill="1" applyBorder="1" applyAlignment="1">
      <alignment vertical="top"/>
    </xf>
    <xf numFmtId="188" fontId="42" fillId="33" borderId="13" xfId="0" applyNumberFormat="1" applyFont="1" applyFill="1" applyBorder="1" applyAlignment="1">
      <alignment vertical="top"/>
    </xf>
    <xf numFmtId="0" fontId="42" fillId="33" borderId="13" xfId="0" applyFont="1" applyFill="1" applyBorder="1" applyAlignment="1">
      <alignment/>
    </xf>
    <xf numFmtId="188" fontId="44" fillId="33" borderId="14" xfId="0" applyNumberFormat="1" applyFont="1" applyFill="1" applyBorder="1" applyAlignment="1">
      <alignment vertical="top"/>
    </xf>
    <xf numFmtId="188" fontId="44" fillId="33" borderId="10" xfId="0" applyNumberFormat="1" applyFont="1" applyFill="1" applyBorder="1" applyAlignment="1">
      <alignment vertical="top"/>
    </xf>
    <xf numFmtId="188" fontId="42" fillId="33" borderId="15" xfId="0" applyNumberFormat="1" applyFont="1" applyFill="1" applyBorder="1" applyAlignment="1">
      <alignment horizontal="right" vertical="top"/>
    </xf>
    <xf numFmtId="0" fontId="42" fillId="33" borderId="16" xfId="0" applyFont="1" applyFill="1" applyBorder="1" applyAlignment="1">
      <alignment vertical="top" wrapText="1"/>
    </xf>
    <xf numFmtId="188" fontId="42" fillId="33" borderId="17" xfId="0" applyNumberFormat="1" applyFont="1" applyFill="1" applyBorder="1" applyAlignment="1">
      <alignment vertical="top"/>
    </xf>
    <xf numFmtId="0" fontId="42" fillId="33" borderId="17" xfId="0" applyFont="1" applyFill="1" applyBorder="1" applyAlignment="1">
      <alignment vertical="top"/>
    </xf>
    <xf numFmtId="0" fontId="42" fillId="33" borderId="18" xfId="0" applyFont="1" applyFill="1" applyBorder="1" applyAlignment="1">
      <alignment vertical="top"/>
    </xf>
    <xf numFmtId="0" fontId="42" fillId="33" borderId="0" xfId="0" applyFont="1" applyFill="1" applyBorder="1" applyAlignment="1">
      <alignment vertical="top"/>
    </xf>
    <xf numFmtId="0" fontId="42" fillId="33" borderId="19" xfId="0" applyFont="1" applyFill="1" applyBorder="1" applyAlignment="1">
      <alignment vertical="top"/>
    </xf>
    <xf numFmtId="0" fontId="42" fillId="33" borderId="16" xfId="0" applyFont="1" applyFill="1" applyBorder="1" applyAlignment="1">
      <alignment horizontal="left" vertical="top" wrapText="1"/>
    </xf>
    <xf numFmtId="188" fontId="42" fillId="33" borderId="16" xfId="0" applyNumberFormat="1" applyFont="1" applyFill="1" applyBorder="1" applyAlignment="1">
      <alignment horizontal="right" vertical="top"/>
    </xf>
    <xf numFmtId="0" fontId="42" fillId="33" borderId="0" xfId="0" applyFont="1" applyFill="1" applyAlignment="1">
      <alignment horizontal="left" vertical="top"/>
    </xf>
    <xf numFmtId="0" fontId="42" fillId="33" borderId="0" xfId="0" applyFont="1" applyFill="1" applyAlignment="1">
      <alignment horizontal="right" vertical="top"/>
    </xf>
    <xf numFmtId="0" fontId="43" fillId="33" borderId="0" xfId="0" applyFont="1" applyFill="1" applyAlignment="1">
      <alignment horizontal="center" wrapText="1"/>
    </xf>
    <xf numFmtId="0" fontId="42" fillId="33" borderId="16" xfId="0" applyFont="1" applyFill="1" applyBorder="1" applyAlignment="1">
      <alignment horizontal="center" vertical="top" wrapText="1"/>
    </xf>
    <xf numFmtId="0" fontId="42" fillId="33" borderId="10" xfId="0" applyFont="1" applyFill="1" applyBorder="1" applyAlignment="1">
      <alignment horizontal="center" vertical="top" wrapText="1"/>
    </xf>
    <xf numFmtId="0" fontId="42" fillId="33" borderId="10" xfId="0" applyFont="1" applyFill="1" applyBorder="1" applyAlignment="1">
      <alignment horizontal="left" vertical="top" wrapText="1"/>
    </xf>
    <xf numFmtId="0" fontId="42" fillId="33" borderId="11" xfId="0" applyFont="1" applyFill="1" applyBorder="1" applyAlignment="1">
      <alignment horizontal="left" vertical="top" wrapText="1"/>
    </xf>
    <xf numFmtId="0" fontId="42" fillId="33" borderId="12" xfId="0" applyFont="1" applyFill="1" applyBorder="1" applyAlignment="1">
      <alignment horizontal="left" vertical="top" wrapText="1"/>
    </xf>
    <xf numFmtId="0" fontId="42" fillId="33" borderId="10" xfId="0" applyFont="1" applyFill="1" applyBorder="1" applyAlignment="1">
      <alignment horizontal="center" vertical="top"/>
    </xf>
    <xf numFmtId="0" fontId="42" fillId="33" borderId="16" xfId="0" applyFont="1" applyFill="1" applyBorder="1" applyAlignment="1">
      <alignment horizontal="center" vertical="top"/>
    </xf>
    <xf numFmtId="0" fontId="42" fillId="33" borderId="11" xfId="0" applyFont="1" applyFill="1" applyBorder="1" applyAlignment="1">
      <alignment horizontal="center" vertical="top"/>
    </xf>
    <xf numFmtId="0" fontId="42" fillId="33" borderId="12" xfId="0" applyFont="1" applyFill="1" applyBorder="1" applyAlignment="1">
      <alignment horizontal="center" vertical="top"/>
    </xf>
    <xf numFmtId="0" fontId="42" fillId="33" borderId="10" xfId="0" applyFont="1" applyFill="1" applyBorder="1" applyAlignment="1">
      <alignment vertical="top" wrapText="1"/>
    </xf>
    <xf numFmtId="0" fontId="42" fillId="33" borderId="10" xfId="0" applyFont="1" applyFill="1" applyBorder="1" applyAlignment="1">
      <alignment vertical="top"/>
    </xf>
    <xf numFmtId="0" fontId="42" fillId="33" borderId="10" xfId="0" applyFont="1" applyFill="1" applyBorder="1" applyAlignment="1">
      <alignment horizontal="left" vertical="top"/>
    </xf>
    <xf numFmtId="0" fontId="42" fillId="33" borderId="16" xfId="0" applyFont="1" applyFill="1" applyBorder="1" applyAlignment="1">
      <alignment horizontal="left" vertical="top" wrapText="1"/>
    </xf>
    <xf numFmtId="0" fontId="42" fillId="33" borderId="11" xfId="0" applyFont="1" applyFill="1" applyBorder="1" applyAlignment="1">
      <alignment horizontal="center" vertical="top" wrapText="1"/>
    </xf>
    <xf numFmtId="0" fontId="42" fillId="33" borderId="12" xfId="0" applyFont="1" applyFill="1" applyBorder="1" applyAlignment="1">
      <alignment horizontal="center" vertical="top" wrapText="1"/>
    </xf>
    <xf numFmtId="4" fontId="42" fillId="33" borderId="11" xfId="42" applyNumberFormat="1" applyFont="1" applyFill="1" applyBorder="1" applyAlignment="1">
      <alignment horizontal="left" vertical="top" wrapText="1"/>
    </xf>
    <xf numFmtId="4" fontId="42" fillId="33" borderId="12" xfId="42" applyNumberFormat="1" applyFont="1" applyFill="1" applyBorder="1" applyAlignment="1">
      <alignment horizontal="left" vertical="top" wrapText="1"/>
    </xf>
    <xf numFmtId="4" fontId="42" fillId="33" borderId="16" xfId="42" applyNumberFormat="1" applyFont="1" applyFill="1" applyBorder="1" applyAlignment="1">
      <alignment horizontal="left" vertical="top" wrapText="1"/>
    </xf>
    <xf numFmtId="0" fontId="44" fillId="33" borderId="16" xfId="0" applyFont="1" applyFill="1" applyBorder="1" applyAlignment="1">
      <alignment vertical="top" wrapText="1"/>
    </xf>
    <xf numFmtId="0" fontId="44" fillId="33" borderId="16" xfId="0" applyFont="1" applyFill="1" applyBorder="1" applyAlignment="1">
      <alignment vertical="top"/>
    </xf>
    <xf numFmtId="0" fontId="44" fillId="33" borderId="12" xfId="0" applyFont="1" applyFill="1" applyBorder="1" applyAlignment="1">
      <alignment vertical="top" wrapText="1"/>
    </xf>
    <xf numFmtId="188" fontId="45" fillId="33" borderId="0" xfId="0" applyNumberFormat="1" applyFont="1" applyFill="1" applyAlignment="1">
      <alignment horizontal="center" vertical="top" wrapText="1"/>
    </xf>
    <xf numFmtId="2" fontId="43" fillId="33" borderId="20" xfId="0" applyNumberFormat="1" applyFont="1" applyFill="1" applyBorder="1" applyAlignment="1" applyProtection="1">
      <alignment horizontal="center" vertical="top" wrapText="1"/>
      <protection locked="0"/>
    </xf>
    <xf numFmtId="2" fontId="43" fillId="33" borderId="21" xfId="0" applyNumberFormat="1" applyFont="1" applyFill="1" applyBorder="1" applyAlignment="1" applyProtection="1">
      <alignment horizontal="center" vertical="top" wrapText="1"/>
      <protection locked="0"/>
    </xf>
    <xf numFmtId="2" fontId="43" fillId="33" borderId="17" xfId="0" applyNumberFormat="1" applyFont="1" applyFill="1" applyBorder="1" applyAlignment="1" applyProtection="1">
      <alignment horizontal="center" vertical="top" wrapText="1"/>
      <protection locked="0"/>
    </xf>
    <xf numFmtId="2" fontId="43" fillId="33" borderId="0" xfId="0" applyNumberFormat="1" applyFont="1" applyFill="1" applyBorder="1" applyAlignment="1" applyProtection="1">
      <alignment horizontal="center" vertical="top" wrapText="1"/>
      <protection locked="0"/>
    </xf>
    <xf numFmtId="0" fontId="42" fillId="33" borderId="14" xfId="0" applyFont="1" applyFill="1" applyBorder="1" applyAlignment="1">
      <alignment horizontal="left" vertical="top" wrapText="1"/>
    </xf>
    <xf numFmtId="0" fontId="42" fillId="33" borderId="14" xfId="0" applyFont="1" applyFill="1" applyBorder="1" applyAlignment="1">
      <alignment horizontal="left" vertical="top"/>
    </xf>
    <xf numFmtId="0" fontId="42" fillId="33" borderId="11" xfId="0" applyFont="1" applyFill="1" applyBorder="1" applyAlignment="1">
      <alignment vertical="top" wrapText="1"/>
    </xf>
    <xf numFmtId="0" fontId="42" fillId="33" borderId="12" xfId="0" applyFont="1" applyFill="1" applyBorder="1" applyAlignment="1">
      <alignment vertical="top" wrapText="1"/>
    </xf>
    <xf numFmtId="0" fontId="42" fillId="33" borderId="16" xfId="0" applyFont="1" applyFill="1" applyBorder="1" applyAlignment="1">
      <alignment vertical="top" wrapText="1"/>
    </xf>
    <xf numFmtId="188" fontId="42" fillId="33" borderId="11" xfId="0" applyNumberFormat="1" applyFont="1" applyFill="1" applyBorder="1" applyAlignment="1">
      <alignment horizontal="right" vertical="top"/>
    </xf>
    <xf numFmtId="188" fontId="42" fillId="33" borderId="16" xfId="0" applyNumberFormat="1" applyFont="1" applyFill="1" applyBorder="1" applyAlignment="1">
      <alignment horizontal="right" vertical="top"/>
    </xf>
    <xf numFmtId="188" fontId="42" fillId="33" borderId="11" xfId="0" applyNumberFormat="1" applyFont="1" applyFill="1" applyBorder="1" applyAlignment="1">
      <alignment horizontal="center" vertical="top"/>
    </xf>
    <xf numFmtId="188" fontId="42" fillId="33" borderId="16" xfId="0" applyNumberFormat="1"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51"/>
  <sheetViews>
    <sheetView tabSelected="1" view="pageBreakPreview" zoomScale="55" zoomScaleNormal="55" zoomScaleSheetLayoutView="55" workbookViewId="0" topLeftCell="A1">
      <pane xSplit="5" ySplit="4" topLeftCell="F63" activePane="bottomRight" state="frozen"/>
      <selection pane="topLeft" activeCell="A1" sqref="A1"/>
      <selection pane="topRight" activeCell="F1" sqref="F1"/>
      <selection pane="bottomLeft" activeCell="A5" sqref="A5"/>
      <selection pane="bottomRight" activeCell="M86" sqref="M86:M91"/>
    </sheetView>
  </sheetViews>
  <sheetFormatPr defaultColWidth="9.140625" defaultRowHeight="12.75"/>
  <cols>
    <col min="1" max="1" width="4.00390625" style="8" customWidth="1"/>
    <col min="2" max="2" width="20.7109375" style="9" customWidth="1"/>
    <col min="3" max="3" width="16.28125" style="8" customWidth="1"/>
    <col min="4" max="4" width="16.57421875" style="8" customWidth="1"/>
    <col min="5" max="5" width="17.28125" style="9" customWidth="1"/>
    <col min="6" max="6" width="17.7109375" style="10" customWidth="1"/>
    <col min="7" max="7" width="16.28125" style="10" customWidth="1"/>
    <col min="8" max="8" width="14.8515625" style="10" customWidth="1"/>
    <col min="9" max="9" width="13.28125" style="10" customWidth="1"/>
    <col min="10" max="10" width="11.7109375" style="10" customWidth="1"/>
    <col min="11" max="12" width="10.421875" style="10" customWidth="1"/>
    <col min="13" max="13" width="78.00390625" style="9" customWidth="1"/>
    <col min="14" max="14" width="76.8515625" style="9" customWidth="1"/>
    <col min="15" max="15" width="10.00390625" style="6" customWidth="1"/>
    <col min="16" max="16" width="8.28125" style="6" customWidth="1"/>
    <col min="17" max="18" width="8.8515625" style="6" customWidth="1"/>
    <col min="19" max="19" width="8.8515625" style="7" customWidth="1"/>
    <col min="20" max="20" width="14.28125" style="6" customWidth="1"/>
    <col min="21" max="21" width="12.00390625" style="6" customWidth="1"/>
    <col min="22" max="22" width="13.8515625" style="6" customWidth="1"/>
    <col min="23" max="16384" width="8.8515625" style="6" customWidth="1"/>
  </cols>
  <sheetData>
    <row r="1" spans="1:14" ht="57.75" customHeight="1">
      <c r="A1" s="33" t="s">
        <v>80</v>
      </c>
      <c r="B1" s="33"/>
      <c r="C1" s="33"/>
      <c r="D1" s="33"/>
      <c r="E1" s="33"/>
      <c r="F1" s="33"/>
      <c r="G1" s="33"/>
      <c r="H1" s="33"/>
      <c r="I1" s="33"/>
      <c r="J1" s="33"/>
      <c r="K1" s="33"/>
      <c r="L1" s="33"/>
      <c r="M1" s="33"/>
      <c r="N1" s="5" t="s">
        <v>79</v>
      </c>
    </row>
    <row r="2" ht="28.5" customHeight="1">
      <c r="N2" s="10" t="s">
        <v>21</v>
      </c>
    </row>
    <row r="3" spans="1:19" ht="60" customHeight="1">
      <c r="A3" s="35" t="s">
        <v>3</v>
      </c>
      <c r="B3" s="35" t="s">
        <v>4</v>
      </c>
      <c r="C3" s="35" t="s">
        <v>33</v>
      </c>
      <c r="D3" s="35" t="s">
        <v>5</v>
      </c>
      <c r="E3" s="35" t="s">
        <v>6</v>
      </c>
      <c r="F3" s="35" t="s">
        <v>64</v>
      </c>
      <c r="G3" s="39"/>
      <c r="H3" s="35" t="s">
        <v>15</v>
      </c>
      <c r="I3" s="35" t="s">
        <v>16</v>
      </c>
      <c r="J3" s="39"/>
      <c r="K3" s="39"/>
      <c r="L3" s="39"/>
      <c r="M3" s="35" t="s">
        <v>22</v>
      </c>
      <c r="N3" s="35" t="s">
        <v>20</v>
      </c>
      <c r="O3" s="56" t="s">
        <v>35</v>
      </c>
      <c r="P3" s="58" t="s">
        <v>36</v>
      </c>
      <c r="Q3" s="58" t="s">
        <v>37</v>
      </c>
      <c r="R3" s="58" t="s">
        <v>38</v>
      </c>
      <c r="S3" s="55" t="s">
        <v>39</v>
      </c>
    </row>
    <row r="4" spans="1:25" ht="129.75" customHeight="1">
      <c r="A4" s="35"/>
      <c r="B4" s="35"/>
      <c r="C4" s="35"/>
      <c r="D4" s="35"/>
      <c r="E4" s="35"/>
      <c r="F4" s="11" t="s">
        <v>13</v>
      </c>
      <c r="G4" s="11" t="s">
        <v>2</v>
      </c>
      <c r="H4" s="35"/>
      <c r="I4" s="11" t="s">
        <v>12</v>
      </c>
      <c r="J4" s="11" t="s">
        <v>17</v>
      </c>
      <c r="K4" s="11" t="s">
        <v>18</v>
      </c>
      <c r="L4" s="11" t="s">
        <v>19</v>
      </c>
      <c r="M4" s="35"/>
      <c r="N4" s="35"/>
      <c r="O4" s="57"/>
      <c r="P4" s="59"/>
      <c r="Q4" s="59"/>
      <c r="R4" s="59"/>
      <c r="S4" s="55"/>
      <c r="T4" s="12"/>
      <c r="U4" s="12"/>
      <c r="V4" s="12"/>
      <c r="W4" s="12"/>
      <c r="X4" s="12"/>
      <c r="Y4" s="12"/>
    </row>
    <row r="5" spans="1:25" ht="45" customHeight="1">
      <c r="A5" s="35" t="s">
        <v>34</v>
      </c>
      <c r="B5" s="35"/>
      <c r="C5" s="35"/>
      <c r="D5" s="35"/>
      <c r="E5" s="4" t="s">
        <v>8</v>
      </c>
      <c r="F5" s="1">
        <f>F6+F7+F8+F10</f>
        <v>4597653.9</v>
      </c>
      <c r="G5" s="1">
        <f>G6+G7+G8</f>
        <v>4992707.700000001</v>
      </c>
      <c r="H5" s="1">
        <f>H6+H7+H8+H10</f>
        <v>2150246.0000000005</v>
      </c>
      <c r="I5" s="1">
        <f>I6+I7+I8+I10</f>
        <v>1970138.4000000001</v>
      </c>
      <c r="J5" s="3">
        <f>I5/F5*100</f>
        <v>42.85095056850625</v>
      </c>
      <c r="K5" s="3">
        <f>(I5-I10)/G5*100</f>
        <v>39.352021349056734</v>
      </c>
      <c r="L5" s="3">
        <f>I5/H5*100</f>
        <v>91.6238607117511</v>
      </c>
      <c r="M5" s="36" t="s">
        <v>114</v>
      </c>
      <c r="N5" s="36" t="s">
        <v>142</v>
      </c>
      <c r="O5" s="13">
        <f>P5+Q5+R5</f>
        <v>154</v>
      </c>
      <c r="P5" s="13">
        <f>P11+P18+P25+P32+P37+P43+P49+P55+P61+P67+P80+P86+P92+P98+P104+P110+P116+P122+P128+P134+P74</f>
        <v>59</v>
      </c>
      <c r="Q5" s="13">
        <f>Q11+Q18+Q25+Q32+Q37+Q43+Q49+Q55+Q61+Q67+Q80+Q86+Q92+Q98+Q104+Q110+Q116+Q122+Q128+Q134+Q74</f>
        <v>36</v>
      </c>
      <c r="R5" s="13">
        <f>R11+R18+R25+R32+R37+R43+R49+R55+R61+R67+R80+R86+R92+R98+R104+R110+R116+R122+R128+R134+R74</f>
        <v>59</v>
      </c>
      <c r="S5" s="13">
        <f>(S11+S18+S25+S32+S37+S43+S49+S55+S61+S67+S80+S86+S92+S98+S104+S110+S116+S122+S128+S134+S74)/21</f>
        <v>59.900000000000006</v>
      </c>
      <c r="T5" s="12"/>
      <c r="U5" s="12"/>
      <c r="V5" s="12"/>
      <c r="W5" s="12"/>
      <c r="X5" s="12"/>
      <c r="Y5" s="12"/>
    </row>
    <row r="6" spans="1:25" ht="38.25" customHeight="1">
      <c r="A6" s="35"/>
      <c r="B6" s="35"/>
      <c r="C6" s="35"/>
      <c r="D6" s="35"/>
      <c r="E6" s="4" t="s">
        <v>9</v>
      </c>
      <c r="F6" s="1">
        <f aca="true" t="shared" si="0" ref="F6:I7">F13+F19+F32+F38+F44+F50+F56+F62+F68+F81+F87+F93+F99+F105+F111+F117+F123+F129+F135</f>
        <v>92962.99999999999</v>
      </c>
      <c r="G6" s="1">
        <f t="shared" si="0"/>
        <v>92720.79999999999</v>
      </c>
      <c r="H6" s="1">
        <f t="shared" si="0"/>
        <v>8856.6</v>
      </c>
      <c r="I6" s="1">
        <f t="shared" si="0"/>
        <v>8856.6</v>
      </c>
      <c r="J6" s="3">
        <f>I6/F6*100</f>
        <v>9.527016124694773</v>
      </c>
      <c r="K6" s="3">
        <f>I6/G6*100</f>
        <v>9.55190205433948</v>
      </c>
      <c r="L6" s="3">
        <f aca="true" t="shared" si="1" ref="L6:L11">I6/H6*100</f>
        <v>100</v>
      </c>
      <c r="M6" s="36"/>
      <c r="N6" s="36"/>
      <c r="O6" s="13"/>
      <c r="P6" s="12"/>
      <c r="Q6" s="12"/>
      <c r="R6" s="12"/>
      <c r="S6" s="13"/>
      <c r="T6" s="12"/>
      <c r="U6" s="12"/>
      <c r="V6" s="12"/>
      <c r="W6" s="12"/>
      <c r="X6" s="12"/>
      <c r="Y6" s="12"/>
    </row>
    <row r="7" spans="1:25" ht="48" customHeight="1">
      <c r="A7" s="35"/>
      <c r="B7" s="35"/>
      <c r="C7" s="35"/>
      <c r="D7" s="35"/>
      <c r="E7" s="4" t="s">
        <v>1</v>
      </c>
      <c r="F7" s="1">
        <f>F14+F20+F33+F39+F45+F51+F57+F63+F69+F82+F88+F94+F100+F106+F112+F118+F124+F130+F136+F76</f>
        <v>2624342.400000001</v>
      </c>
      <c r="G7" s="1">
        <f>G14+G20+G33+G39+G45+G51+G57+G63+G69+G82+G88+G94+G100+G106+G112+G118+G124+G130+G136+G76</f>
        <v>2628860.8000000007</v>
      </c>
      <c r="H7" s="1">
        <f t="shared" si="0"/>
        <v>1290209.7000000002</v>
      </c>
      <c r="I7" s="1">
        <f t="shared" si="0"/>
        <v>1110102.0999999999</v>
      </c>
      <c r="J7" s="3">
        <f>I7/F7*100</f>
        <v>42.3002006140662</v>
      </c>
      <c r="K7" s="3">
        <f>I7/G7*100</f>
        <v>42.227496412134094</v>
      </c>
      <c r="L7" s="3">
        <f t="shared" si="1"/>
        <v>86.04043978277328</v>
      </c>
      <c r="M7" s="36"/>
      <c r="N7" s="36"/>
      <c r="O7" s="12"/>
      <c r="P7" s="12"/>
      <c r="Q7" s="12"/>
      <c r="R7" s="12"/>
      <c r="S7" s="13"/>
      <c r="T7" s="12"/>
      <c r="U7" s="12"/>
      <c r="V7" s="13"/>
      <c r="W7" s="12"/>
      <c r="X7" s="12"/>
      <c r="Y7" s="12"/>
    </row>
    <row r="8" spans="1:25" ht="39.75" customHeight="1">
      <c r="A8" s="35"/>
      <c r="B8" s="35"/>
      <c r="C8" s="35"/>
      <c r="D8" s="35"/>
      <c r="E8" s="4" t="s">
        <v>10</v>
      </c>
      <c r="F8" s="1">
        <f>F15+F21+F28+F34+F40+F46+F52+F58+F64+F70+F89+F83+F95+F101+F107+F113+F119+F125+F131+F137+F77</f>
        <v>1767583.7</v>
      </c>
      <c r="G8" s="1">
        <f>G15+G21+G28+G34+G40+G46+G52+G58+G64+G70+G89+G83+G95+G101+G107+G113+G119+G125+G131+G137+G77</f>
        <v>2271126.1</v>
      </c>
      <c r="H8" s="1">
        <f>H15+H21+H28+H34+H40+H46+H52+H58+H64+H70+H89+H83+H95+H101+H107+H113+H119+H125+H131+H137+H77</f>
        <v>845772.7000000002</v>
      </c>
      <c r="I8" s="1">
        <f>I15+I21+I28+I34+I40+I46+I52+I58+I64+I70+I89+I83+I95+I101+I107+I113+I119+I125+I131+I137+I77</f>
        <v>845772.7000000002</v>
      </c>
      <c r="J8" s="3">
        <f>I8/F8*100</f>
        <v>47.84908912658564</v>
      </c>
      <c r="K8" s="3">
        <f>I8/G8*100</f>
        <v>37.24023514150095</v>
      </c>
      <c r="L8" s="3">
        <f t="shared" si="1"/>
        <v>100</v>
      </c>
      <c r="M8" s="36"/>
      <c r="N8" s="36"/>
      <c r="O8" s="12"/>
      <c r="P8" s="12"/>
      <c r="Q8" s="12"/>
      <c r="R8" s="12"/>
      <c r="S8" s="13"/>
      <c r="T8" s="12"/>
      <c r="U8" s="12"/>
      <c r="V8" s="12"/>
      <c r="W8" s="12"/>
      <c r="X8" s="12"/>
      <c r="Y8" s="12"/>
    </row>
    <row r="9" spans="1:25" ht="72" customHeight="1">
      <c r="A9" s="35"/>
      <c r="B9" s="35"/>
      <c r="C9" s="35"/>
      <c r="D9" s="35"/>
      <c r="E9" s="4" t="s">
        <v>14</v>
      </c>
      <c r="F9" s="1" t="s">
        <v>0</v>
      </c>
      <c r="G9" s="1">
        <f>G35+G41+G16+G59+G65+G138</f>
        <v>524357.3</v>
      </c>
      <c r="H9" s="1">
        <f>I9</f>
        <v>29378.800000000003</v>
      </c>
      <c r="I9" s="1">
        <f>I35+I41+I16+I138+I65</f>
        <v>29378.800000000003</v>
      </c>
      <c r="J9" s="3" t="s">
        <v>0</v>
      </c>
      <c r="K9" s="3" t="s">
        <v>0</v>
      </c>
      <c r="L9" s="3">
        <v>0</v>
      </c>
      <c r="M9" s="36"/>
      <c r="N9" s="36"/>
      <c r="O9" s="12"/>
      <c r="P9" s="12"/>
      <c r="Q9" s="12"/>
      <c r="R9" s="12"/>
      <c r="S9" s="13"/>
      <c r="T9" s="12"/>
      <c r="U9" s="12"/>
      <c r="V9" s="12"/>
      <c r="W9" s="12"/>
      <c r="X9" s="12"/>
      <c r="Y9" s="12"/>
    </row>
    <row r="10" spans="1:25" ht="35.25" customHeight="1">
      <c r="A10" s="35"/>
      <c r="B10" s="35"/>
      <c r="C10" s="35"/>
      <c r="D10" s="35"/>
      <c r="E10" s="4" t="s">
        <v>11</v>
      </c>
      <c r="F10" s="1">
        <f>F17+F24+F36+F42+F66</f>
        <v>112764.79999999999</v>
      </c>
      <c r="G10" s="1" t="s">
        <v>0</v>
      </c>
      <c r="H10" s="1">
        <f>H17+H24+H36+H42+H66</f>
        <v>5407</v>
      </c>
      <c r="I10" s="1">
        <f>I17+I24+I36+I42+I66</f>
        <v>5407</v>
      </c>
      <c r="J10" s="3">
        <f>I10/F10*100</f>
        <v>4.794936008399785</v>
      </c>
      <c r="K10" s="3" t="s">
        <v>0</v>
      </c>
      <c r="L10" s="3">
        <f t="shared" si="1"/>
        <v>100</v>
      </c>
      <c r="M10" s="36"/>
      <c r="N10" s="36"/>
      <c r="O10" s="12"/>
      <c r="P10" s="12"/>
      <c r="Q10" s="12"/>
      <c r="R10" s="12"/>
      <c r="S10" s="13"/>
      <c r="T10" s="12"/>
      <c r="U10" s="12"/>
      <c r="V10" s="12"/>
      <c r="W10" s="12"/>
      <c r="X10" s="12"/>
      <c r="Y10" s="12"/>
    </row>
    <row r="11" spans="1:26" ht="396" customHeight="1">
      <c r="A11" s="41">
        <v>1</v>
      </c>
      <c r="B11" s="62" t="s">
        <v>43</v>
      </c>
      <c r="C11" s="47" t="s">
        <v>65</v>
      </c>
      <c r="D11" s="37" t="s">
        <v>7</v>
      </c>
      <c r="E11" s="47" t="s">
        <v>8</v>
      </c>
      <c r="F11" s="65">
        <f>F13+F14+F15+F17</f>
        <v>1976400.4</v>
      </c>
      <c r="G11" s="65">
        <f>G13+G14+G15+G17</f>
        <v>1876506</v>
      </c>
      <c r="H11" s="65">
        <f>H13+H14+H15+H17</f>
        <v>1048673</v>
      </c>
      <c r="I11" s="65">
        <f>I13+I14+I15+I17</f>
        <v>886576.2999999999</v>
      </c>
      <c r="J11" s="65">
        <f>I11/F11*100</f>
        <v>44.85813198580612</v>
      </c>
      <c r="K11" s="65">
        <f>I11/G11*100</f>
        <v>47.246121248746334</v>
      </c>
      <c r="L11" s="65">
        <f t="shared" si="1"/>
        <v>84.54268394437541</v>
      </c>
      <c r="M11" s="14" t="s">
        <v>110</v>
      </c>
      <c r="N11" s="37" t="s">
        <v>140</v>
      </c>
      <c r="O11" s="15">
        <f>P11+Q11+R11</f>
        <v>15</v>
      </c>
      <c r="P11" s="15">
        <v>5</v>
      </c>
      <c r="Q11" s="15">
        <v>6</v>
      </c>
      <c r="R11" s="15">
        <v>4</v>
      </c>
      <c r="S11" s="2">
        <v>76.7</v>
      </c>
      <c r="T11" s="15"/>
      <c r="U11" s="15"/>
      <c r="V11" s="15"/>
      <c r="W11" s="15"/>
      <c r="X11" s="15"/>
      <c r="Y11" s="15"/>
      <c r="Z11" s="15"/>
    </row>
    <row r="12" spans="1:26" ht="135" customHeight="1">
      <c r="A12" s="42"/>
      <c r="B12" s="63"/>
      <c r="C12" s="48"/>
      <c r="D12" s="38"/>
      <c r="E12" s="34"/>
      <c r="F12" s="66"/>
      <c r="G12" s="66"/>
      <c r="H12" s="66"/>
      <c r="I12" s="66"/>
      <c r="J12" s="66"/>
      <c r="K12" s="66"/>
      <c r="L12" s="66"/>
      <c r="M12" s="16" t="s">
        <v>115</v>
      </c>
      <c r="N12" s="38"/>
      <c r="O12" s="15"/>
      <c r="P12" s="15"/>
      <c r="Q12" s="15"/>
      <c r="R12" s="15"/>
      <c r="S12" s="2"/>
      <c r="T12" s="15"/>
      <c r="U12" s="15"/>
      <c r="V12" s="15"/>
      <c r="W12" s="15"/>
      <c r="X12" s="15"/>
      <c r="Y12" s="15"/>
      <c r="Z12" s="15"/>
    </row>
    <row r="13" spans="1:26" ht="184.5" customHeight="1">
      <c r="A13" s="42"/>
      <c r="B13" s="63"/>
      <c r="C13" s="48"/>
      <c r="D13" s="38"/>
      <c r="E13" s="4" t="s">
        <v>9</v>
      </c>
      <c r="F13" s="3">
        <v>13061.7</v>
      </c>
      <c r="G13" s="3">
        <v>13061.7</v>
      </c>
      <c r="H13" s="3"/>
      <c r="I13" s="3"/>
      <c r="J13" s="3"/>
      <c r="K13" s="3"/>
      <c r="L13" s="3"/>
      <c r="M13" s="38" t="s">
        <v>119</v>
      </c>
      <c r="N13" s="38"/>
      <c r="O13" s="15"/>
      <c r="P13" s="15"/>
      <c r="Q13" s="15"/>
      <c r="R13" s="15"/>
      <c r="S13" s="2"/>
      <c r="T13" s="15"/>
      <c r="U13" s="15"/>
      <c r="V13" s="15"/>
      <c r="W13" s="15"/>
      <c r="X13" s="15"/>
      <c r="Y13" s="15"/>
      <c r="Z13" s="15"/>
    </row>
    <row r="14" spans="1:26" ht="166.5" customHeight="1">
      <c r="A14" s="42"/>
      <c r="B14" s="63"/>
      <c r="C14" s="48"/>
      <c r="D14" s="38"/>
      <c r="E14" s="4" t="s">
        <v>1</v>
      </c>
      <c r="F14" s="3">
        <v>1421349.8</v>
      </c>
      <c r="G14" s="3">
        <v>1421349.8</v>
      </c>
      <c r="H14" s="3">
        <v>848120.3</v>
      </c>
      <c r="I14" s="3">
        <v>686023.6</v>
      </c>
      <c r="J14" s="3">
        <f>I14/F14*100</f>
        <v>48.26564157535323</v>
      </c>
      <c r="K14" s="3">
        <f>I14/G14*100</f>
        <v>48.26564157535323</v>
      </c>
      <c r="L14" s="3">
        <f>I14/H14*100</f>
        <v>80.88753446887192</v>
      </c>
      <c r="M14" s="38"/>
      <c r="N14" s="38"/>
      <c r="O14" s="15"/>
      <c r="P14" s="15"/>
      <c r="Q14" s="15"/>
      <c r="R14" s="15"/>
      <c r="S14" s="2"/>
      <c r="T14" s="15"/>
      <c r="U14" s="15"/>
      <c r="V14" s="15"/>
      <c r="W14" s="15"/>
      <c r="X14" s="15"/>
      <c r="Y14" s="15"/>
      <c r="Z14" s="15"/>
    </row>
    <row r="15" spans="1:26" ht="189.75" customHeight="1">
      <c r="A15" s="42"/>
      <c r="B15" s="63"/>
      <c r="C15" s="48"/>
      <c r="D15" s="38"/>
      <c r="E15" s="4" t="s">
        <v>10</v>
      </c>
      <c r="F15" s="3">
        <v>442094.5</v>
      </c>
      <c r="G15" s="3">
        <v>442094.5</v>
      </c>
      <c r="H15" s="3">
        <v>200078.5</v>
      </c>
      <c r="I15" s="3">
        <v>200078.5</v>
      </c>
      <c r="J15" s="3">
        <f>I15/F15*100</f>
        <v>45.256952981771995</v>
      </c>
      <c r="K15" s="3">
        <f>I15/G15*100</f>
        <v>45.256952981771995</v>
      </c>
      <c r="L15" s="3">
        <f>I15/H15*100</f>
        <v>100</v>
      </c>
      <c r="M15" s="63" t="s">
        <v>137</v>
      </c>
      <c r="N15" s="38"/>
      <c r="O15" s="15"/>
      <c r="P15" s="15"/>
      <c r="Q15" s="15"/>
      <c r="R15" s="15"/>
      <c r="S15" s="2"/>
      <c r="T15" s="15"/>
      <c r="U15" s="15"/>
      <c r="V15" s="15"/>
      <c r="W15" s="15"/>
      <c r="X15" s="15"/>
      <c r="Y15" s="15"/>
      <c r="Z15" s="15"/>
    </row>
    <row r="16" spans="1:26" ht="260.25" customHeight="1">
      <c r="A16" s="42"/>
      <c r="B16" s="63"/>
      <c r="C16" s="48"/>
      <c r="D16" s="38"/>
      <c r="E16" s="4" t="s">
        <v>14</v>
      </c>
      <c r="F16" s="3"/>
      <c r="G16" s="3">
        <v>20121.5</v>
      </c>
      <c r="H16" s="3">
        <v>0</v>
      </c>
      <c r="I16" s="3">
        <v>826.4</v>
      </c>
      <c r="J16" s="3"/>
      <c r="K16" s="3" t="s">
        <v>0</v>
      </c>
      <c r="L16" s="3" t="s">
        <v>42</v>
      </c>
      <c r="M16" s="54"/>
      <c r="N16" s="38"/>
      <c r="O16" s="15"/>
      <c r="P16" s="15"/>
      <c r="Q16" s="15"/>
      <c r="R16" s="15"/>
      <c r="S16" s="2"/>
      <c r="T16" s="15"/>
      <c r="U16" s="15"/>
      <c r="V16" s="15"/>
      <c r="W16" s="15"/>
      <c r="X16" s="15"/>
      <c r="Y16" s="15"/>
      <c r="Z16" s="15"/>
    </row>
    <row r="17" spans="1:26" s="19" customFormat="1" ht="67.5" customHeight="1">
      <c r="A17" s="40"/>
      <c r="B17" s="64"/>
      <c r="C17" s="34"/>
      <c r="D17" s="46"/>
      <c r="E17" s="4" t="s">
        <v>11</v>
      </c>
      <c r="F17" s="3">
        <v>99894.4</v>
      </c>
      <c r="G17" s="3">
        <v>0</v>
      </c>
      <c r="H17" s="3">
        <v>474.2</v>
      </c>
      <c r="I17" s="3">
        <v>474.2</v>
      </c>
      <c r="J17" s="3">
        <f>I17/F17*100</f>
        <v>0.4747012845564917</v>
      </c>
      <c r="K17" s="3" t="s">
        <v>0</v>
      </c>
      <c r="L17" s="3">
        <f>I17/H17*100</f>
        <v>100</v>
      </c>
      <c r="M17" s="52"/>
      <c r="N17" s="46"/>
      <c r="O17" s="17"/>
      <c r="P17" s="17"/>
      <c r="Q17" s="17"/>
      <c r="R17" s="17"/>
      <c r="S17" s="18"/>
      <c r="T17" s="17"/>
      <c r="U17" s="17"/>
      <c r="V17" s="17"/>
      <c r="W17" s="17"/>
      <c r="X17" s="17"/>
      <c r="Y17" s="17"/>
      <c r="Z17" s="17"/>
    </row>
    <row r="18" spans="1:26" ht="121.5" customHeight="1">
      <c r="A18" s="39">
        <v>2</v>
      </c>
      <c r="B18" s="36" t="s">
        <v>44</v>
      </c>
      <c r="C18" s="35" t="s">
        <v>81</v>
      </c>
      <c r="D18" s="35" t="s">
        <v>23</v>
      </c>
      <c r="E18" s="4" t="s">
        <v>8</v>
      </c>
      <c r="F18" s="3">
        <f>F19+F20+F21+F24</f>
        <v>68595.7</v>
      </c>
      <c r="G18" s="3">
        <f>G19+G20+G21+G24</f>
        <v>68185.7</v>
      </c>
      <c r="H18" s="3">
        <f>H19+H20+H21+H24</f>
        <v>45565</v>
      </c>
      <c r="I18" s="3">
        <f>I19+I20+I21+I24</f>
        <v>29792.8</v>
      </c>
      <c r="J18" s="3">
        <f>I18/F18*100</f>
        <v>43.43246005216071</v>
      </c>
      <c r="K18" s="3">
        <f>(I20+I21)/G18*100</f>
        <v>43.69361904328913</v>
      </c>
      <c r="L18" s="3">
        <f>I18/H18*100</f>
        <v>65.38527378470317</v>
      </c>
      <c r="M18" s="37" t="s">
        <v>120</v>
      </c>
      <c r="N18" s="36" t="s">
        <v>105</v>
      </c>
      <c r="O18" s="15">
        <f>R18+Q18+P18</f>
        <v>6</v>
      </c>
      <c r="P18" s="15">
        <v>2</v>
      </c>
      <c r="Q18" s="15">
        <v>1</v>
      </c>
      <c r="R18" s="15">
        <v>3</v>
      </c>
      <c r="S18" s="2">
        <v>60</v>
      </c>
      <c r="T18" s="15"/>
      <c r="U18" s="15"/>
      <c r="V18" s="15"/>
      <c r="W18" s="15"/>
      <c r="X18" s="15"/>
      <c r="Y18" s="15"/>
      <c r="Z18" s="15"/>
    </row>
    <row r="19" spans="1:26" ht="84.75" customHeight="1">
      <c r="A19" s="39"/>
      <c r="B19" s="36"/>
      <c r="C19" s="35"/>
      <c r="D19" s="35"/>
      <c r="E19" s="4" t="s">
        <v>9</v>
      </c>
      <c r="F19" s="3"/>
      <c r="G19" s="3"/>
      <c r="H19" s="3"/>
      <c r="I19" s="3"/>
      <c r="J19" s="3"/>
      <c r="K19" s="3"/>
      <c r="L19" s="3"/>
      <c r="M19" s="38"/>
      <c r="N19" s="45"/>
      <c r="O19" s="15"/>
      <c r="P19" s="15"/>
      <c r="Q19" s="15"/>
      <c r="R19" s="15"/>
      <c r="S19" s="2"/>
      <c r="T19" s="15"/>
      <c r="U19" s="15"/>
      <c r="V19" s="15"/>
      <c r="W19" s="15"/>
      <c r="X19" s="15"/>
      <c r="Y19" s="15"/>
      <c r="Z19" s="15"/>
    </row>
    <row r="20" spans="1:26" ht="159" customHeight="1">
      <c r="A20" s="39"/>
      <c r="B20" s="36"/>
      <c r="C20" s="35"/>
      <c r="D20" s="35"/>
      <c r="E20" s="4" t="s">
        <v>1</v>
      </c>
      <c r="F20" s="3">
        <v>57174.5</v>
      </c>
      <c r="G20" s="3">
        <v>57174.5</v>
      </c>
      <c r="H20" s="3">
        <v>40406.7</v>
      </c>
      <c r="I20" s="3">
        <v>24634.5</v>
      </c>
      <c r="J20" s="3">
        <f>I20/F20*100</f>
        <v>43.086515841852574</v>
      </c>
      <c r="K20" s="3">
        <f>I20/G20*100</f>
        <v>43.086515841852574</v>
      </c>
      <c r="L20" s="3">
        <f>I20/H20*100</f>
        <v>60.96637438840589</v>
      </c>
      <c r="M20" s="38"/>
      <c r="N20" s="45"/>
      <c r="O20" s="15"/>
      <c r="P20" s="15"/>
      <c r="Q20" s="15"/>
      <c r="R20" s="15"/>
      <c r="S20" s="2"/>
      <c r="T20" s="15"/>
      <c r="U20" s="15"/>
      <c r="V20" s="15"/>
      <c r="W20" s="15"/>
      <c r="X20" s="15"/>
      <c r="Y20" s="15"/>
      <c r="Z20" s="15"/>
    </row>
    <row r="21" spans="1:26" ht="96" customHeight="1">
      <c r="A21" s="39"/>
      <c r="B21" s="36"/>
      <c r="C21" s="35"/>
      <c r="D21" s="35"/>
      <c r="E21" s="4" t="s">
        <v>10</v>
      </c>
      <c r="F21" s="3">
        <v>11011.2</v>
      </c>
      <c r="G21" s="3">
        <v>11011.2</v>
      </c>
      <c r="H21" s="3">
        <v>5158.3</v>
      </c>
      <c r="I21" s="3">
        <v>5158.3</v>
      </c>
      <c r="J21" s="3">
        <f>I21/F21*100</f>
        <v>46.8459386806161</v>
      </c>
      <c r="K21" s="3">
        <f>I21/G21*100</f>
        <v>46.8459386806161</v>
      </c>
      <c r="L21" s="3">
        <f>I21/H21*100</f>
        <v>100</v>
      </c>
      <c r="M21" s="38"/>
      <c r="N21" s="45"/>
      <c r="O21" s="15"/>
      <c r="P21" s="15"/>
      <c r="Q21" s="15"/>
      <c r="R21" s="15"/>
      <c r="S21" s="2"/>
      <c r="T21" s="15"/>
      <c r="U21" s="15"/>
      <c r="V21" s="15"/>
      <c r="W21" s="15"/>
      <c r="X21" s="15"/>
      <c r="Y21" s="15"/>
      <c r="Z21" s="15"/>
    </row>
    <row r="22" spans="1:26" ht="0.75" customHeight="1" hidden="1">
      <c r="A22" s="39"/>
      <c r="B22" s="36"/>
      <c r="C22" s="35"/>
      <c r="D22" s="35"/>
      <c r="E22" s="4"/>
      <c r="F22" s="3"/>
      <c r="G22" s="3"/>
      <c r="H22" s="3"/>
      <c r="I22" s="3"/>
      <c r="J22" s="3"/>
      <c r="K22" s="3"/>
      <c r="L22" s="3"/>
      <c r="M22" s="38"/>
      <c r="N22" s="45"/>
      <c r="O22" s="15"/>
      <c r="P22" s="15"/>
      <c r="Q22" s="15"/>
      <c r="R22" s="15"/>
      <c r="S22" s="2"/>
      <c r="T22" s="15"/>
      <c r="U22" s="15"/>
      <c r="V22" s="15"/>
      <c r="W22" s="15"/>
      <c r="X22" s="15"/>
      <c r="Y22" s="15"/>
      <c r="Z22" s="15"/>
    </row>
    <row r="23" spans="1:26" ht="115.5" customHeight="1">
      <c r="A23" s="39"/>
      <c r="B23" s="36"/>
      <c r="C23" s="35"/>
      <c r="D23" s="35"/>
      <c r="E23" s="4" t="s">
        <v>14</v>
      </c>
      <c r="F23" s="3" t="s">
        <v>0</v>
      </c>
      <c r="G23" s="3" t="s">
        <v>0</v>
      </c>
      <c r="H23" s="3" t="s">
        <v>0</v>
      </c>
      <c r="I23" s="3" t="s">
        <v>0</v>
      </c>
      <c r="J23" s="3" t="s">
        <v>0</v>
      </c>
      <c r="K23" s="3" t="s">
        <v>0</v>
      </c>
      <c r="L23" s="3" t="s">
        <v>0</v>
      </c>
      <c r="M23" s="38"/>
      <c r="N23" s="45"/>
      <c r="O23" s="15"/>
      <c r="P23" s="15"/>
      <c r="Q23" s="15"/>
      <c r="R23" s="15"/>
      <c r="S23" s="2"/>
      <c r="T23" s="15"/>
      <c r="U23" s="15"/>
      <c r="V23" s="15"/>
      <c r="W23" s="15"/>
      <c r="X23" s="15"/>
      <c r="Y23" s="15"/>
      <c r="Z23" s="15"/>
    </row>
    <row r="24" spans="1:26" ht="113.25" customHeight="1">
      <c r="A24" s="39"/>
      <c r="B24" s="36"/>
      <c r="C24" s="35"/>
      <c r="D24" s="35"/>
      <c r="E24" s="4" t="s">
        <v>11</v>
      </c>
      <c r="F24" s="3">
        <v>410</v>
      </c>
      <c r="G24" s="3">
        <v>0</v>
      </c>
      <c r="H24" s="3">
        <v>0</v>
      </c>
      <c r="I24" s="3">
        <v>0</v>
      </c>
      <c r="J24" s="3">
        <f>I24/F24*100</f>
        <v>0</v>
      </c>
      <c r="K24" s="3" t="s">
        <v>0</v>
      </c>
      <c r="L24" s="3" t="s">
        <v>0</v>
      </c>
      <c r="M24" s="46"/>
      <c r="N24" s="45"/>
      <c r="O24" s="15"/>
      <c r="P24" s="15"/>
      <c r="Q24" s="15"/>
      <c r="R24" s="15"/>
      <c r="S24" s="2"/>
      <c r="T24" s="15"/>
      <c r="U24" s="15"/>
      <c r="V24" s="15"/>
      <c r="W24" s="15"/>
      <c r="X24" s="15"/>
      <c r="Y24" s="15"/>
      <c r="Z24" s="15"/>
    </row>
    <row r="25" spans="1:26" ht="39" customHeight="1">
      <c r="A25" s="39">
        <v>3</v>
      </c>
      <c r="B25" s="36" t="s">
        <v>45</v>
      </c>
      <c r="C25" s="35" t="s">
        <v>66</v>
      </c>
      <c r="D25" s="35" t="s">
        <v>23</v>
      </c>
      <c r="E25" s="4" t="s">
        <v>8</v>
      </c>
      <c r="F25" s="3">
        <f>F26+F27+F28+F29+F30</f>
        <v>800</v>
      </c>
      <c r="G25" s="3">
        <f>G26+G27+G28+G29+G30</f>
        <v>800</v>
      </c>
      <c r="H25" s="3">
        <f>H28</f>
        <v>0</v>
      </c>
      <c r="I25" s="3">
        <f>I28</f>
        <v>0</v>
      </c>
      <c r="J25" s="3">
        <v>0</v>
      </c>
      <c r="K25" s="3">
        <v>0</v>
      </c>
      <c r="L25" s="3">
        <v>0</v>
      </c>
      <c r="M25" s="36" t="s">
        <v>82</v>
      </c>
      <c r="N25" s="36" t="s">
        <v>118</v>
      </c>
      <c r="O25" s="15">
        <f>P25+Q25+R25</f>
        <v>1</v>
      </c>
      <c r="P25" s="15">
        <v>0</v>
      </c>
      <c r="Q25" s="15">
        <v>0</v>
      </c>
      <c r="R25" s="15">
        <v>1</v>
      </c>
      <c r="S25" s="2">
        <v>0</v>
      </c>
      <c r="T25" s="15"/>
      <c r="U25" s="15"/>
      <c r="V25" s="15"/>
      <c r="W25" s="15"/>
      <c r="X25" s="15"/>
      <c r="Y25" s="15"/>
      <c r="Z25" s="15"/>
    </row>
    <row r="26" spans="1:26" ht="30.75">
      <c r="A26" s="39"/>
      <c r="B26" s="36"/>
      <c r="C26" s="35"/>
      <c r="D26" s="35"/>
      <c r="E26" s="4" t="s">
        <v>9</v>
      </c>
      <c r="F26" s="3"/>
      <c r="G26" s="3"/>
      <c r="H26" s="3" t="s">
        <v>0</v>
      </c>
      <c r="I26" s="3" t="s">
        <v>0</v>
      </c>
      <c r="J26" s="3" t="s">
        <v>0</v>
      </c>
      <c r="K26" s="3" t="s">
        <v>0</v>
      </c>
      <c r="L26" s="3"/>
      <c r="M26" s="45"/>
      <c r="N26" s="45"/>
      <c r="O26" s="15"/>
      <c r="P26" s="15"/>
      <c r="Q26" s="15"/>
      <c r="R26" s="15"/>
      <c r="S26" s="2"/>
      <c r="T26" s="15"/>
      <c r="U26" s="15"/>
      <c r="V26" s="15"/>
      <c r="W26" s="15"/>
      <c r="X26" s="15"/>
      <c r="Y26" s="15"/>
      <c r="Z26" s="15"/>
    </row>
    <row r="27" spans="1:26" ht="48" customHeight="1">
      <c r="A27" s="39"/>
      <c r="B27" s="36"/>
      <c r="C27" s="35"/>
      <c r="D27" s="35"/>
      <c r="E27" s="4" t="s">
        <v>1</v>
      </c>
      <c r="F27" s="3"/>
      <c r="G27" s="3"/>
      <c r="H27" s="3" t="s">
        <v>0</v>
      </c>
      <c r="I27" s="3" t="s">
        <v>0</v>
      </c>
      <c r="J27" s="3" t="s">
        <v>0</v>
      </c>
      <c r="K27" s="3" t="s">
        <v>0</v>
      </c>
      <c r="L27" s="3" t="s">
        <v>0</v>
      </c>
      <c r="M27" s="45"/>
      <c r="N27" s="45"/>
      <c r="O27" s="15"/>
      <c r="P27" s="15"/>
      <c r="Q27" s="15"/>
      <c r="R27" s="15"/>
      <c r="S27" s="2"/>
      <c r="T27" s="15"/>
      <c r="U27" s="15"/>
      <c r="V27" s="15"/>
      <c r="W27" s="15"/>
      <c r="X27" s="15"/>
      <c r="Y27" s="15"/>
      <c r="Z27" s="15"/>
    </row>
    <row r="28" spans="1:26" ht="46.5" customHeight="1">
      <c r="A28" s="39"/>
      <c r="B28" s="36"/>
      <c r="C28" s="35"/>
      <c r="D28" s="35"/>
      <c r="E28" s="4" t="s">
        <v>10</v>
      </c>
      <c r="F28" s="3">
        <v>800</v>
      </c>
      <c r="G28" s="3">
        <v>800</v>
      </c>
      <c r="H28" s="3">
        <v>0</v>
      </c>
      <c r="I28" s="3">
        <v>0</v>
      </c>
      <c r="J28" s="3">
        <v>0</v>
      </c>
      <c r="K28" s="3">
        <v>0</v>
      </c>
      <c r="L28" s="3">
        <v>0</v>
      </c>
      <c r="M28" s="45"/>
      <c r="N28" s="45"/>
      <c r="O28" s="15"/>
      <c r="P28" s="15"/>
      <c r="Q28" s="15"/>
      <c r="R28" s="15"/>
      <c r="S28" s="2"/>
      <c r="T28" s="15"/>
      <c r="U28" s="15"/>
      <c r="V28" s="15"/>
      <c r="W28" s="15"/>
      <c r="X28" s="15"/>
      <c r="Y28" s="15"/>
      <c r="Z28" s="15"/>
    </row>
    <row r="29" spans="1:26" ht="34.5" customHeight="1">
      <c r="A29" s="39"/>
      <c r="B29" s="36"/>
      <c r="C29" s="35"/>
      <c r="D29" s="35"/>
      <c r="E29" s="4" t="s">
        <v>14</v>
      </c>
      <c r="F29" s="3"/>
      <c r="G29" s="3"/>
      <c r="H29" s="3" t="s">
        <v>0</v>
      </c>
      <c r="I29" s="3" t="s">
        <v>0</v>
      </c>
      <c r="J29" s="3" t="s">
        <v>0</v>
      </c>
      <c r="K29" s="3" t="s">
        <v>0</v>
      </c>
      <c r="L29" s="3" t="s">
        <v>0</v>
      </c>
      <c r="M29" s="45"/>
      <c r="N29" s="45"/>
      <c r="O29" s="15"/>
      <c r="P29" s="15"/>
      <c r="Q29" s="15"/>
      <c r="R29" s="15"/>
      <c r="S29" s="2"/>
      <c r="T29" s="15"/>
      <c r="U29" s="15"/>
      <c r="V29" s="15"/>
      <c r="W29" s="15"/>
      <c r="X29" s="15"/>
      <c r="Y29" s="15"/>
      <c r="Z29" s="15"/>
    </row>
    <row r="30" spans="1:26" ht="34.5" customHeight="1">
      <c r="A30" s="39"/>
      <c r="B30" s="36"/>
      <c r="C30" s="35"/>
      <c r="D30" s="35"/>
      <c r="E30" s="4" t="s">
        <v>11</v>
      </c>
      <c r="F30" s="3"/>
      <c r="G30" s="3"/>
      <c r="H30" s="3" t="s">
        <v>0</v>
      </c>
      <c r="I30" s="3" t="s">
        <v>0</v>
      </c>
      <c r="J30" s="3" t="s">
        <v>0</v>
      </c>
      <c r="K30" s="3" t="s">
        <v>0</v>
      </c>
      <c r="L30" s="3" t="s">
        <v>0</v>
      </c>
      <c r="M30" s="45"/>
      <c r="N30" s="45"/>
      <c r="O30" s="15"/>
      <c r="P30" s="15"/>
      <c r="Q30" s="15"/>
      <c r="R30" s="15"/>
      <c r="S30" s="2"/>
      <c r="T30" s="15"/>
      <c r="U30" s="15"/>
      <c r="V30" s="15"/>
      <c r="W30" s="15"/>
      <c r="X30" s="15"/>
      <c r="Y30" s="15"/>
      <c r="Z30" s="15"/>
    </row>
    <row r="31" spans="1:26" ht="162" customHeight="1">
      <c r="A31" s="41">
        <v>4</v>
      </c>
      <c r="B31" s="37" t="s">
        <v>46</v>
      </c>
      <c r="C31" s="47" t="s">
        <v>83</v>
      </c>
      <c r="D31" s="47" t="s">
        <v>24</v>
      </c>
      <c r="E31" s="4" t="s">
        <v>8</v>
      </c>
      <c r="F31" s="3">
        <f>F32+F33+F34+F36</f>
        <v>258207.5</v>
      </c>
      <c r="G31" s="3">
        <f>G32+G33+G34+G36</f>
        <v>247587.5</v>
      </c>
      <c r="H31" s="3">
        <f>H32+H33+H34+H36</f>
        <v>115245.90000000001</v>
      </c>
      <c r="I31" s="3">
        <f>I32+I33+I34+I36</f>
        <v>115245.90000000001</v>
      </c>
      <c r="J31" s="3">
        <f>I31/F31*100</f>
        <v>44.63305674699612</v>
      </c>
      <c r="K31" s="3">
        <f>I31/G31*100</f>
        <v>46.5475437976473</v>
      </c>
      <c r="L31" s="3">
        <f>I31/H31*100</f>
        <v>100</v>
      </c>
      <c r="M31" s="37" t="s">
        <v>138</v>
      </c>
      <c r="N31" s="37" t="s">
        <v>98</v>
      </c>
      <c r="O31" s="15"/>
      <c r="P31" s="15"/>
      <c r="Q31" s="15"/>
      <c r="R31" s="15"/>
      <c r="S31" s="2"/>
      <c r="T31" s="15"/>
      <c r="U31" s="15"/>
      <c r="V31" s="15"/>
      <c r="W31" s="15"/>
      <c r="X31" s="15"/>
      <c r="Y31" s="15"/>
      <c r="Z31" s="15"/>
    </row>
    <row r="32" spans="1:26" ht="192" customHeight="1">
      <c r="A32" s="42"/>
      <c r="B32" s="38"/>
      <c r="C32" s="48"/>
      <c r="D32" s="48"/>
      <c r="E32" s="4" t="s">
        <v>9</v>
      </c>
      <c r="F32" s="3">
        <v>0</v>
      </c>
      <c r="G32" s="3">
        <v>0</v>
      </c>
      <c r="H32" s="3">
        <v>0</v>
      </c>
      <c r="I32" s="3">
        <v>0</v>
      </c>
      <c r="J32" s="3">
        <v>0</v>
      </c>
      <c r="K32" s="3">
        <v>0</v>
      </c>
      <c r="L32" s="3">
        <v>0</v>
      </c>
      <c r="M32" s="38"/>
      <c r="N32" s="38"/>
      <c r="O32" s="15">
        <f>P32+Q32+R32</f>
        <v>5</v>
      </c>
      <c r="P32" s="15">
        <v>0</v>
      </c>
      <c r="Q32" s="15">
        <v>2</v>
      </c>
      <c r="R32" s="15">
        <v>3</v>
      </c>
      <c r="S32" s="2">
        <v>43.9</v>
      </c>
      <c r="T32" s="15"/>
      <c r="U32" s="15"/>
      <c r="V32" s="15"/>
      <c r="W32" s="15">
        <f>6204/41000</f>
        <v>0.1513170731707317</v>
      </c>
      <c r="X32" s="15"/>
      <c r="Y32" s="15"/>
      <c r="Z32" s="15"/>
    </row>
    <row r="33" spans="1:26" ht="57" customHeight="1">
      <c r="A33" s="42"/>
      <c r="B33" s="38"/>
      <c r="C33" s="48"/>
      <c r="D33" s="48"/>
      <c r="E33" s="4" t="s">
        <v>1</v>
      </c>
      <c r="F33" s="3">
        <v>769.8</v>
      </c>
      <c r="G33" s="3">
        <v>849.8</v>
      </c>
      <c r="H33" s="3">
        <v>590.6</v>
      </c>
      <c r="I33" s="3">
        <v>590.6</v>
      </c>
      <c r="J33" s="3">
        <f>I33/F33*100</f>
        <v>76.72122629254352</v>
      </c>
      <c r="K33" s="3">
        <f>I33/G33*100</f>
        <v>69.49870557778301</v>
      </c>
      <c r="L33" s="3">
        <f>I33/H33*100</f>
        <v>100</v>
      </c>
      <c r="M33" s="38" t="s">
        <v>121</v>
      </c>
      <c r="N33" s="38"/>
      <c r="O33" s="15"/>
      <c r="P33" s="15"/>
      <c r="Q33" s="15"/>
      <c r="R33" s="15"/>
      <c r="S33" s="2"/>
      <c r="T33" s="15"/>
      <c r="U33" s="15"/>
      <c r="V33" s="15"/>
      <c r="W33" s="15"/>
      <c r="X33" s="15"/>
      <c r="Y33" s="15"/>
      <c r="Z33" s="15"/>
    </row>
    <row r="34" spans="1:26" ht="48.75" customHeight="1">
      <c r="A34" s="42"/>
      <c r="B34" s="38"/>
      <c r="C34" s="48"/>
      <c r="D34" s="48"/>
      <c r="E34" s="4" t="s">
        <v>10</v>
      </c>
      <c r="F34" s="3">
        <v>246737.7</v>
      </c>
      <c r="G34" s="3">
        <v>246737.7</v>
      </c>
      <c r="H34" s="3">
        <v>109722.5</v>
      </c>
      <c r="I34" s="3">
        <v>109722.5</v>
      </c>
      <c r="J34" s="3">
        <f>I34/F34*100</f>
        <v>44.46928864133856</v>
      </c>
      <c r="K34" s="3">
        <f>I34/G34*100</f>
        <v>44.46928864133856</v>
      </c>
      <c r="L34" s="3">
        <f>I34/H34*100</f>
        <v>100</v>
      </c>
      <c r="M34" s="38"/>
      <c r="N34" s="38"/>
      <c r="O34" s="15"/>
      <c r="P34" s="15"/>
      <c r="Q34" s="15"/>
      <c r="R34" s="15"/>
      <c r="S34" s="2"/>
      <c r="T34" s="15"/>
      <c r="U34" s="15"/>
      <c r="V34" s="15"/>
      <c r="W34" s="15"/>
      <c r="X34" s="15"/>
      <c r="Y34" s="15"/>
      <c r="Z34" s="15"/>
    </row>
    <row r="35" spans="1:26" ht="89.25" customHeight="1">
      <c r="A35" s="42"/>
      <c r="B35" s="38"/>
      <c r="C35" s="48"/>
      <c r="D35" s="48"/>
      <c r="E35" s="4" t="s">
        <v>14</v>
      </c>
      <c r="F35" s="3"/>
      <c r="G35" s="3">
        <v>8800.2</v>
      </c>
      <c r="H35" s="3">
        <v>0</v>
      </c>
      <c r="I35" s="3">
        <v>295</v>
      </c>
      <c r="J35" s="3" t="s">
        <v>0</v>
      </c>
      <c r="K35" s="3">
        <v>0</v>
      </c>
      <c r="L35" s="3">
        <v>0</v>
      </c>
      <c r="M35" s="54"/>
      <c r="N35" s="38"/>
      <c r="O35" s="15"/>
      <c r="P35" s="15"/>
      <c r="Q35" s="15"/>
      <c r="R35" s="15"/>
      <c r="S35" s="2"/>
      <c r="T35" s="15"/>
      <c r="U35" s="15"/>
      <c r="V35" s="15"/>
      <c r="W35" s="15"/>
      <c r="X35" s="15"/>
      <c r="Y35" s="15"/>
      <c r="Z35" s="15"/>
    </row>
    <row r="36" spans="1:26" ht="93.75" customHeight="1">
      <c r="A36" s="53"/>
      <c r="B36" s="52"/>
      <c r="C36" s="52"/>
      <c r="D36" s="52"/>
      <c r="E36" s="4" t="s">
        <v>11</v>
      </c>
      <c r="F36" s="3">
        <v>10700</v>
      </c>
      <c r="G36" s="3"/>
      <c r="H36" s="3">
        <v>4932.8</v>
      </c>
      <c r="I36" s="3">
        <v>4932.8</v>
      </c>
      <c r="J36" s="3">
        <f>I36/F36*100</f>
        <v>46.100934579439254</v>
      </c>
      <c r="K36" s="3" t="s">
        <v>0</v>
      </c>
      <c r="L36" s="3">
        <f>I36/H36*100</f>
        <v>100</v>
      </c>
      <c r="M36" s="52"/>
      <c r="N36" s="53"/>
      <c r="O36" s="15"/>
      <c r="P36" s="15"/>
      <c r="Q36" s="15"/>
      <c r="R36" s="15"/>
      <c r="S36" s="2"/>
      <c r="T36" s="15"/>
      <c r="U36" s="15"/>
      <c r="V36" s="15"/>
      <c r="W36" s="15"/>
      <c r="X36" s="15"/>
      <c r="Y36" s="15"/>
      <c r="Z36" s="15"/>
    </row>
    <row r="37" spans="1:26" ht="109.5" customHeight="1">
      <c r="A37" s="39">
        <v>5</v>
      </c>
      <c r="B37" s="36" t="s">
        <v>47</v>
      </c>
      <c r="C37" s="35" t="s">
        <v>84</v>
      </c>
      <c r="D37" s="35" t="s">
        <v>25</v>
      </c>
      <c r="E37" s="4" t="s">
        <v>8</v>
      </c>
      <c r="F37" s="3">
        <f>F38+F39+F40+F42</f>
        <v>123285.49999999999</v>
      </c>
      <c r="G37" s="3">
        <f>G38+G39+G40+G42</f>
        <v>562696.2000000001</v>
      </c>
      <c r="H37" s="3">
        <f>H38+H39+H40+H42</f>
        <v>55551.3</v>
      </c>
      <c r="I37" s="3">
        <f>I38+I39+I40+I42</f>
        <v>54973.100000000006</v>
      </c>
      <c r="J37" s="3">
        <f>I37/F37*100</f>
        <v>44.59007750303159</v>
      </c>
      <c r="K37" s="3">
        <f>(I38+I39+I40)/G37*100</f>
        <v>9.769587923287913</v>
      </c>
      <c r="L37" s="3">
        <f>I37/H37*100</f>
        <v>98.95916027167682</v>
      </c>
      <c r="M37" s="36" t="s">
        <v>122</v>
      </c>
      <c r="N37" s="43" t="s">
        <v>134</v>
      </c>
      <c r="O37" s="15">
        <f>P37+Q37+R37</f>
        <v>8</v>
      </c>
      <c r="P37" s="15">
        <v>1</v>
      </c>
      <c r="Q37" s="15">
        <v>0</v>
      </c>
      <c r="R37" s="15">
        <v>7</v>
      </c>
      <c r="S37" s="2">
        <v>12.5</v>
      </c>
      <c r="T37" s="15"/>
      <c r="U37" s="15"/>
      <c r="V37" s="15"/>
      <c r="W37" s="15"/>
      <c r="X37" s="15"/>
      <c r="Y37" s="15"/>
      <c r="Z37" s="15"/>
    </row>
    <row r="38" spans="1:26" ht="67.5" customHeight="1">
      <c r="A38" s="39"/>
      <c r="B38" s="36"/>
      <c r="C38" s="35"/>
      <c r="D38" s="35"/>
      <c r="E38" s="4" t="s">
        <v>9</v>
      </c>
      <c r="F38" s="3">
        <v>88.3</v>
      </c>
      <c r="G38" s="3">
        <v>88.3</v>
      </c>
      <c r="H38" s="3"/>
      <c r="I38" s="3"/>
      <c r="J38" s="3"/>
      <c r="K38" s="3"/>
      <c r="L38" s="3"/>
      <c r="M38" s="45"/>
      <c r="N38" s="44"/>
      <c r="O38" s="15"/>
      <c r="P38" s="15"/>
      <c r="Q38" s="15"/>
      <c r="R38" s="15"/>
      <c r="S38" s="2"/>
      <c r="T38" s="15"/>
      <c r="U38" s="15"/>
      <c r="V38" s="15"/>
      <c r="W38" s="15"/>
      <c r="X38" s="15"/>
      <c r="Y38" s="15"/>
      <c r="Z38" s="15"/>
    </row>
    <row r="39" spans="1:26" ht="78" customHeight="1">
      <c r="A39" s="39"/>
      <c r="B39" s="36"/>
      <c r="C39" s="35"/>
      <c r="D39" s="35"/>
      <c r="E39" s="4" t="s">
        <v>1</v>
      </c>
      <c r="F39" s="3">
        <v>1216.9</v>
      </c>
      <c r="G39" s="3">
        <v>2911.1</v>
      </c>
      <c r="H39" s="3">
        <v>1361.5</v>
      </c>
      <c r="I39" s="3">
        <v>783.3</v>
      </c>
      <c r="J39" s="3">
        <f>I39/F39*100</f>
        <v>64.36847727833018</v>
      </c>
      <c r="K39" s="3">
        <f>I39/G39*100</f>
        <v>26.907354608223695</v>
      </c>
      <c r="L39" s="3">
        <f>I39/H39*100</f>
        <v>57.53213367609254</v>
      </c>
      <c r="M39" s="45"/>
      <c r="N39" s="44"/>
      <c r="O39" s="15"/>
      <c r="P39" s="15"/>
      <c r="Q39" s="15"/>
      <c r="R39" s="15"/>
      <c r="S39" s="2"/>
      <c r="T39" s="15"/>
      <c r="U39" s="15"/>
      <c r="V39" s="15"/>
      <c r="W39" s="15"/>
      <c r="X39" s="15"/>
      <c r="Y39" s="15"/>
      <c r="Z39" s="15"/>
    </row>
    <row r="40" spans="1:26" ht="63" customHeight="1">
      <c r="A40" s="39"/>
      <c r="B40" s="36"/>
      <c r="C40" s="35"/>
      <c r="D40" s="35"/>
      <c r="E40" s="4" t="s">
        <v>10</v>
      </c>
      <c r="F40" s="3">
        <v>120219.9</v>
      </c>
      <c r="G40" s="3">
        <v>559696.8</v>
      </c>
      <c r="H40" s="3">
        <v>54189.8</v>
      </c>
      <c r="I40" s="3">
        <v>54189.8</v>
      </c>
      <c r="J40" s="3">
        <f>I40/F40*100</f>
        <v>45.0755656925351</v>
      </c>
      <c r="K40" s="3">
        <f>I40/G40*100</f>
        <v>9.68199210715516</v>
      </c>
      <c r="L40" s="3">
        <f>I40/H40*100</f>
        <v>100</v>
      </c>
      <c r="M40" s="45"/>
      <c r="N40" s="44"/>
      <c r="O40" s="15"/>
      <c r="P40" s="15"/>
      <c r="Q40" s="15"/>
      <c r="R40" s="15"/>
      <c r="S40" s="2"/>
      <c r="T40" s="15"/>
      <c r="U40" s="15"/>
      <c r="V40" s="15"/>
      <c r="W40" s="15"/>
      <c r="X40" s="15"/>
      <c r="Y40" s="15"/>
      <c r="Z40" s="15"/>
    </row>
    <row r="41" spans="1:26" ht="62.25" customHeight="1">
      <c r="A41" s="39"/>
      <c r="B41" s="36"/>
      <c r="C41" s="35"/>
      <c r="D41" s="35"/>
      <c r="E41" s="4" t="s">
        <v>14</v>
      </c>
      <c r="F41" s="3"/>
      <c r="G41" s="3">
        <v>439595.6</v>
      </c>
      <c r="H41" s="3">
        <v>0</v>
      </c>
      <c r="I41" s="3">
        <v>0</v>
      </c>
      <c r="J41" s="3" t="s">
        <v>0</v>
      </c>
      <c r="K41" s="3" t="s">
        <v>0</v>
      </c>
      <c r="L41" s="3" t="s">
        <v>42</v>
      </c>
      <c r="M41" s="45"/>
      <c r="N41" s="44"/>
      <c r="O41" s="15"/>
      <c r="P41" s="15"/>
      <c r="Q41" s="15"/>
      <c r="R41" s="15"/>
      <c r="S41" s="2"/>
      <c r="T41" s="15"/>
      <c r="U41" s="15"/>
      <c r="V41" s="15"/>
      <c r="W41" s="15"/>
      <c r="X41" s="15"/>
      <c r="Y41" s="15"/>
      <c r="Z41" s="15"/>
    </row>
    <row r="42" spans="1:26" ht="86.25" customHeight="1">
      <c r="A42" s="39"/>
      <c r="B42" s="36"/>
      <c r="C42" s="35"/>
      <c r="D42" s="35"/>
      <c r="E42" s="4" t="s">
        <v>11</v>
      </c>
      <c r="F42" s="3">
        <v>1760.4</v>
      </c>
      <c r="G42" s="3"/>
      <c r="H42" s="3">
        <v>0</v>
      </c>
      <c r="I42" s="3">
        <v>0</v>
      </c>
      <c r="J42" s="3">
        <f>I42/F42*100</f>
        <v>0</v>
      </c>
      <c r="K42" s="3" t="s">
        <v>0</v>
      </c>
      <c r="L42" s="3" t="s">
        <v>42</v>
      </c>
      <c r="M42" s="45"/>
      <c r="N42" s="44"/>
      <c r="O42" s="20">
        <f>P42+Q42+R42</f>
        <v>0</v>
      </c>
      <c r="P42" s="15"/>
      <c r="Q42" s="15"/>
      <c r="R42" s="15"/>
      <c r="S42" s="2"/>
      <c r="T42" s="15"/>
      <c r="U42" s="15"/>
      <c r="V42" s="15"/>
      <c r="W42" s="15"/>
      <c r="X42" s="15"/>
      <c r="Y42" s="15"/>
      <c r="Z42" s="15"/>
    </row>
    <row r="43" spans="1:26" ht="78.75" customHeight="1">
      <c r="A43" s="39">
        <v>6</v>
      </c>
      <c r="B43" s="36" t="s">
        <v>48</v>
      </c>
      <c r="C43" s="35" t="s">
        <v>85</v>
      </c>
      <c r="D43" s="35" t="s">
        <v>23</v>
      </c>
      <c r="E43" s="4" t="s">
        <v>8</v>
      </c>
      <c r="F43" s="3">
        <f>F44+F45+F46+F48</f>
        <v>10000.400000000001</v>
      </c>
      <c r="G43" s="3">
        <f>G44+G45+G46+G48</f>
        <v>10000.400000000001</v>
      </c>
      <c r="H43" s="3">
        <f>H44+H45+H46+H48</f>
        <v>3651.9</v>
      </c>
      <c r="I43" s="3">
        <f>I44+I45+I46+I48</f>
        <v>3462.5</v>
      </c>
      <c r="J43" s="3">
        <f>I43/F43*100</f>
        <v>34.62361505539778</v>
      </c>
      <c r="K43" s="3">
        <f>I43/G43*100</f>
        <v>34.62361505539778</v>
      </c>
      <c r="L43" s="3">
        <f>I43/H43*100</f>
        <v>94.81365864344588</v>
      </c>
      <c r="M43" s="37" t="s">
        <v>112</v>
      </c>
      <c r="N43" s="36" t="s">
        <v>95</v>
      </c>
      <c r="O43" s="20">
        <f>P43+Q43+R43</f>
        <v>4</v>
      </c>
      <c r="P43" s="15">
        <v>1</v>
      </c>
      <c r="Q43" s="15">
        <v>0</v>
      </c>
      <c r="R43" s="15">
        <v>3</v>
      </c>
      <c r="S43" s="2">
        <v>25</v>
      </c>
      <c r="T43" s="15"/>
      <c r="U43" s="15"/>
      <c r="V43" s="15"/>
      <c r="W43" s="15"/>
      <c r="X43" s="15"/>
      <c r="Y43" s="15"/>
      <c r="Z43" s="15"/>
    </row>
    <row r="44" spans="1:26" ht="72" customHeight="1">
      <c r="A44" s="39"/>
      <c r="B44" s="36"/>
      <c r="C44" s="35"/>
      <c r="D44" s="35"/>
      <c r="E44" s="4" t="s">
        <v>9</v>
      </c>
      <c r="F44" s="3"/>
      <c r="G44" s="3">
        <v>0</v>
      </c>
      <c r="H44" s="3"/>
      <c r="I44" s="3"/>
      <c r="J44" s="3"/>
      <c r="K44" s="3"/>
      <c r="L44" s="3"/>
      <c r="M44" s="38"/>
      <c r="N44" s="45"/>
      <c r="O44" s="15"/>
      <c r="P44" s="15"/>
      <c r="Q44" s="15"/>
      <c r="R44" s="15"/>
      <c r="S44" s="2"/>
      <c r="T44" s="15"/>
      <c r="U44" s="15"/>
      <c r="V44" s="15"/>
      <c r="W44" s="15"/>
      <c r="X44" s="15"/>
      <c r="Y44" s="15"/>
      <c r="Z44" s="15"/>
    </row>
    <row r="45" spans="1:26" ht="146.25" customHeight="1">
      <c r="A45" s="39"/>
      <c r="B45" s="36"/>
      <c r="C45" s="35"/>
      <c r="D45" s="35"/>
      <c r="E45" s="4" t="s">
        <v>1</v>
      </c>
      <c r="F45" s="3">
        <v>4560.3</v>
      </c>
      <c r="G45" s="3">
        <v>4560.3</v>
      </c>
      <c r="H45" s="3">
        <v>1246.6</v>
      </c>
      <c r="I45" s="3">
        <v>1057.2</v>
      </c>
      <c r="J45" s="3">
        <f>I45/F45*100</f>
        <v>23.18268534964805</v>
      </c>
      <c r="K45" s="3">
        <f>I45/G45*100</f>
        <v>23.18268534964805</v>
      </c>
      <c r="L45" s="3">
        <f>I45/H45*100</f>
        <v>84.80667415369807</v>
      </c>
      <c r="M45" s="38"/>
      <c r="N45" s="45"/>
      <c r="O45" s="15"/>
      <c r="P45" s="15"/>
      <c r="Q45" s="15"/>
      <c r="R45" s="15"/>
      <c r="S45" s="2"/>
      <c r="T45" s="15"/>
      <c r="U45" s="15"/>
      <c r="V45" s="15"/>
      <c r="W45" s="15"/>
      <c r="X45" s="15"/>
      <c r="Y45" s="15"/>
      <c r="Z45" s="15"/>
    </row>
    <row r="46" spans="1:26" ht="111" customHeight="1">
      <c r="A46" s="39"/>
      <c r="B46" s="36"/>
      <c r="C46" s="35"/>
      <c r="D46" s="35"/>
      <c r="E46" s="4" t="s">
        <v>10</v>
      </c>
      <c r="F46" s="3">
        <v>5440.1</v>
      </c>
      <c r="G46" s="3">
        <v>5440.1</v>
      </c>
      <c r="H46" s="3">
        <v>2405.3</v>
      </c>
      <c r="I46" s="3">
        <v>2405.3</v>
      </c>
      <c r="J46" s="3">
        <f>I46/F46*100</f>
        <v>44.21426076726531</v>
      </c>
      <c r="K46" s="3">
        <f>I46/G46*100</f>
        <v>44.21426076726531</v>
      </c>
      <c r="L46" s="3">
        <f>I46/H46*100</f>
        <v>100</v>
      </c>
      <c r="M46" s="38" t="s">
        <v>94</v>
      </c>
      <c r="N46" s="45"/>
      <c r="O46" s="15"/>
      <c r="P46" s="15"/>
      <c r="Q46" s="15"/>
      <c r="R46" s="15"/>
      <c r="S46" s="2"/>
      <c r="T46" s="15"/>
      <c r="U46" s="15"/>
      <c r="V46" s="15"/>
      <c r="W46" s="15"/>
      <c r="X46" s="15"/>
      <c r="Y46" s="15"/>
      <c r="Z46" s="15"/>
    </row>
    <row r="47" spans="1:26" ht="105" customHeight="1">
      <c r="A47" s="39"/>
      <c r="B47" s="36"/>
      <c r="C47" s="35"/>
      <c r="D47" s="35"/>
      <c r="E47" s="4" t="s">
        <v>14</v>
      </c>
      <c r="F47" s="3"/>
      <c r="G47" s="3" t="s">
        <v>0</v>
      </c>
      <c r="H47" s="3" t="s">
        <v>40</v>
      </c>
      <c r="I47" s="3" t="s">
        <v>0</v>
      </c>
      <c r="J47" s="3" t="s">
        <v>0</v>
      </c>
      <c r="K47" s="3" t="s">
        <v>0</v>
      </c>
      <c r="L47" s="3" t="s">
        <v>0</v>
      </c>
      <c r="M47" s="38"/>
      <c r="N47" s="45"/>
      <c r="O47" s="15"/>
      <c r="P47" s="15"/>
      <c r="Q47" s="15"/>
      <c r="R47" s="15"/>
      <c r="S47" s="2"/>
      <c r="T47" s="15"/>
      <c r="U47" s="15"/>
      <c r="V47" s="15"/>
      <c r="W47" s="15"/>
      <c r="X47" s="15"/>
      <c r="Y47" s="15"/>
      <c r="Z47" s="15"/>
    </row>
    <row r="48" spans="1:26" ht="48" customHeight="1">
      <c r="A48" s="39"/>
      <c r="B48" s="36"/>
      <c r="C48" s="35"/>
      <c r="D48" s="35"/>
      <c r="E48" s="4" t="s">
        <v>11</v>
      </c>
      <c r="F48" s="3"/>
      <c r="G48" s="3"/>
      <c r="H48" s="3"/>
      <c r="I48" s="3"/>
      <c r="J48" s="3"/>
      <c r="K48" s="3"/>
      <c r="L48" s="3" t="s">
        <v>0</v>
      </c>
      <c r="M48" s="46"/>
      <c r="N48" s="45"/>
      <c r="O48" s="15"/>
      <c r="P48" s="15"/>
      <c r="Q48" s="15"/>
      <c r="R48" s="15"/>
      <c r="S48" s="2"/>
      <c r="T48" s="15"/>
      <c r="U48" s="15"/>
      <c r="V48" s="15"/>
      <c r="W48" s="15"/>
      <c r="X48" s="15"/>
      <c r="Y48" s="15"/>
      <c r="Z48" s="15"/>
    </row>
    <row r="49" spans="1:26" ht="54" customHeight="1">
      <c r="A49" s="39">
        <v>7</v>
      </c>
      <c r="B49" s="36" t="s">
        <v>49</v>
      </c>
      <c r="C49" s="35" t="s">
        <v>86</v>
      </c>
      <c r="D49" s="35" t="s">
        <v>26</v>
      </c>
      <c r="E49" s="4" t="s">
        <v>8</v>
      </c>
      <c r="F49" s="3">
        <f>F50+F51+F52+F54</f>
        <v>30190.9</v>
      </c>
      <c r="G49" s="3">
        <f>G50+G51+G52+G54</f>
        <v>30190.9</v>
      </c>
      <c r="H49" s="3">
        <f>H50+H51+H52+H54</f>
        <v>7409.3</v>
      </c>
      <c r="I49" s="3">
        <f>I50+I51+I52+I54</f>
        <v>7409.3</v>
      </c>
      <c r="J49" s="3">
        <f>I49/F49*100</f>
        <v>24.541500915838878</v>
      </c>
      <c r="K49" s="3">
        <f>I49/G49*100</f>
        <v>24.541500915838878</v>
      </c>
      <c r="L49" s="3">
        <f>I49/H49*100</f>
        <v>100</v>
      </c>
      <c r="M49" s="36" t="s">
        <v>123</v>
      </c>
      <c r="N49" s="36" t="s">
        <v>102</v>
      </c>
      <c r="O49" s="20">
        <f>P49+Q49+R49</f>
        <v>8</v>
      </c>
      <c r="P49" s="21">
        <v>3</v>
      </c>
      <c r="Q49" s="21">
        <v>3</v>
      </c>
      <c r="R49" s="21">
        <v>2</v>
      </c>
      <c r="S49" s="2">
        <v>68.7</v>
      </c>
      <c r="T49" s="15"/>
      <c r="U49" s="15"/>
      <c r="V49" s="15"/>
      <c r="W49" s="15"/>
      <c r="X49" s="15"/>
      <c r="Y49" s="15"/>
      <c r="Z49" s="15"/>
    </row>
    <row r="50" spans="1:26" ht="44.25" customHeight="1">
      <c r="A50" s="39"/>
      <c r="B50" s="36"/>
      <c r="C50" s="35"/>
      <c r="D50" s="35"/>
      <c r="E50" s="4" t="s">
        <v>9</v>
      </c>
      <c r="F50" s="3"/>
      <c r="G50" s="3"/>
      <c r="H50" s="3"/>
      <c r="I50" s="3"/>
      <c r="J50" s="3"/>
      <c r="K50" s="3"/>
      <c r="L50" s="3"/>
      <c r="M50" s="45"/>
      <c r="N50" s="45"/>
      <c r="O50" s="15"/>
      <c r="P50" s="15"/>
      <c r="Q50" s="15"/>
      <c r="R50" s="15"/>
      <c r="S50" s="2"/>
      <c r="T50" s="15"/>
      <c r="U50" s="15"/>
      <c r="V50" s="15"/>
      <c r="W50" s="15"/>
      <c r="X50" s="15"/>
      <c r="Y50" s="15"/>
      <c r="Z50" s="15"/>
    </row>
    <row r="51" spans="1:26" ht="92.25" customHeight="1">
      <c r="A51" s="39"/>
      <c r="B51" s="36"/>
      <c r="C51" s="35"/>
      <c r="D51" s="35"/>
      <c r="E51" s="4" t="s">
        <v>1</v>
      </c>
      <c r="F51" s="3">
        <v>29236.9</v>
      </c>
      <c r="G51" s="3">
        <v>29236.9</v>
      </c>
      <c r="H51" s="3">
        <v>6811.5</v>
      </c>
      <c r="I51" s="3">
        <v>6811.5</v>
      </c>
      <c r="J51" s="3">
        <f>I51/F51*100</f>
        <v>23.297613632088215</v>
      </c>
      <c r="K51" s="3">
        <f>I51/G51*100</f>
        <v>23.297613632088215</v>
      </c>
      <c r="L51" s="3">
        <f>I51/H51*100</f>
        <v>100</v>
      </c>
      <c r="M51" s="45"/>
      <c r="N51" s="45"/>
      <c r="O51" s="15"/>
      <c r="P51" s="15"/>
      <c r="Q51" s="15"/>
      <c r="R51" s="15"/>
      <c r="S51" s="2"/>
      <c r="T51" s="15"/>
      <c r="U51" s="15"/>
      <c r="V51" s="15"/>
      <c r="W51" s="15"/>
      <c r="X51" s="15"/>
      <c r="Y51" s="15"/>
      <c r="Z51" s="15"/>
    </row>
    <row r="52" spans="1:26" ht="66" customHeight="1">
      <c r="A52" s="39"/>
      <c r="B52" s="36"/>
      <c r="C52" s="35"/>
      <c r="D52" s="35"/>
      <c r="E52" s="4" t="s">
        <v>10</v>
      </c>
      <c r="F52" s="3">
        <v>954</v>
      </c>
      <c r="G52" s="3">
        <v>954</v>
      </c>
      <c r="H52" s="3">
        <v>597.8</v>
      </c>
      <c r="I52" s="3">
        <v>597.8</v>
      </c>
      <c r="J52" s="3">
        <f>I52/F52*100</f>
        <v>62.66247379454926</v>
      </c>
      <c r="K52" s="3">
        <f>I52/G52*100</f>
        <v>62.66247379454926</v>
      </c>
      <c r="L52" s="3">
        <f>I52/H52*100</f>
        <v>100</v>
      </c>
      <c r="M52" s="45"/>
      <c r="N52" s="45"/>
      <c r="O52" s="15"/>
      <c r="P52" s="15"/>
      <c r="Q52" s="15"/>
      <c r="R52" s="15"/>
      <c r="S52" s="2"/>
      <c r="T52" s="15"/>
      <c r="U52" s="15"/>
      <c r="V52" s="15"/>
      <c r="W52" s="15"/>
      <c r="X52" s="15"/>
      <c r="Y52" s="15"/>
      <c r="Z52" s="15"/>
    </row>
    <row r="53" spans="1:26" ht="63.75" customHeight="1">
      <c r="A53" s="39"/>
      <c r="B53" s="36"/>
      <c r="C53" s="35"/>
      <c r="D53" s="35"/>
      <c r="E53" s="4" t="s">
        <v>14</v>
      </c>
      <c r="F53" s="3"/>
      <c r="G53" s="3" t="s">
        <v>0</v>
      </c>
      <c r="H53" s="3" t="s">
        <v>0</v>
      </c>
      <c r="I53" s="3" t="s">
        <v>0</v>
      </c>
      <c r="J53" s="3" t="s">
        <v>0</v>
      </c>
      <c r="K53" s="3" t="s">
        <v>0</v>
      </c>
      <c r="L53" s="3" t="s">
        <v>0</v>
      </c>
      <c r="M53" s="45"/>
      <c r="N53" s="45"/>
      <c r="O53" s="15"/>
      <c r="P53" s="15"/>
      <c r="Q53" s="15"/>
      <c r="R53" s="15"/>
      <c r="S53" s="2"/>
      <c r="T53" s="15"/>
      <c r="U53" s="15"/>
      <c r="V53" s="15"/>
      <c r="W53" s="15"/>
      <c r="X53" s="15"/>
      <c r="Y53" s="15"/>
      <c r="Z53" s="15"/>
    </row>
    <row r="54" spans="1:26" ht="64.5" customHeight="1">
      <c r="A54" s="39"/>
      <c r="B54" s="36"/>
      <c r="C54" s="35"/>
      <c r="D54" s="35"/>
      <c r="E54" s="4" t="s">
        <v>11</v>
      </c>
      <c r="F54" s="3"/>
      <c r="G54" s="3"/>
      <c r="H54" s="3"/>
      <c r="I54" s="3"/>
      <c r="J54" s="3"/>
      <c r="K54" s="3"/>
      <c r="L54" s="3" t="s">
        <v>0</v>
      </c>
      <c r="M54" s="45"/>
      <c r="N54" s="45"/>
      <c r="O54" s="15"/>
      <c r="P54" s="15"/>
      <c r="Q54" s="15"/>
      <c r="R54" s="15"/>
      <c r="S54" s="2"/>
      <c r="T54" s="15"/>
      <c r="U54" s="15"/>
      <c r="V54" s="15"/>
      <c r="W54" s="15"/>
      <c r="X54" s="15"/>
      <c r="Y54" s="15"/>
      <c r="Z54" s="15"/>
    </row>
    <row r="55" spans="1:26" ht="294" customHeight="1">
      <c r="A55" s="41">
        <v>8</v>
      </c>
      <c r="B55" s="36" t="s">
        <v>50</v>
      </c>
      <c r="C55" s="35" t="s">
        <v>87</v>
      </c>
      <c r="D55" s="35" t="s">
        <v>27</v>
      </c>
      <c r="E55" s="4" t="s">
        <v>8</v>
      </c>
      <c r="F55" s="3">
        <f>F56+F57+F58</f>
        <v>824892.7</v>
      </c>
      <c r="G55" s="3">
        <f>G56+G57+G58</f>
        <v>824892.7</v>
      </c>
      <c r="H55" s="3">
        <f>H56+H57+H58</f>
        <v>406340.9</v>
      </c>
      <c r="I55" s="3">
        <f>I56+I57+I58</f>
        <v>406331.1</v>
      </c>
      <c r="J55" s="3">
        <f>I55/F55*100</f>
        <v>49.25866115677833</v>
      </c>
      <c r="K55" s="3">
        <f>I55/G55*100</f>
        <v>49.25866115677833</v>
      </c>
      <c r="L55" s="3">
        <f>I55/H55*100</f>
        <v>99.99758823195006</v>
      </c>
      <c r="M55" s="37" t="s">
        <v>124</v>
      </c>
      <c r="N55" s="36" t="s">
        <v>104</v>
      </c>
      <c r="O55" s="15">
        <f>P55+Q55+R55</f>
        <v>9</v>
      </c>
      <c r="P55" s="15">
        <v>3</v>
      </c>
      <c r="Q55" s="15">
        <v>3</v>
      </c>
      <c r="R55" s="15">
        <v>3</v>
      </c>
      <c r="S55" s="2">
        <v>73.2</v>
      </c>
      <c r="T55" s="15"/>
      <c r="U55" s="15"/>
      <c r="V55" s="15"/>
      <c r="W55" s="15"/>
      <c r="X55" s="15"/>
      <c r="Y55" s="15"/>
      <c r="Z55" s="15"/>
    </row>
    <row r="56" spans="1:26" ht="171" customHeight="1">
      <c r="A56" s="42"/>
      <c r="B56" s="36"/>
      <c r="C56" s="35"/>
      <c r="D56" s="35"/>
      <c r="E56" s="4" t="s">
        <v>9</v>
      </c>
      <c r="F56" s="3">
        <v>10137.6</v>
      </c>
      <c r="G56" s="3">
        <v>10137.6</v>
      </c>
      <c r="H56" s="3">
        <v>0</v>
      </c>
      <c r="I56" s="3">
        <v>0</v>
      </c>
      <c r="J56" s="3">
        <f>I56/F56*100</f>
        <v>0</v>
      </c>
      <c r="K56" s="3">
        <f>I56/G56*100</f>
        <v>0</v>
      </c>
      <c r="L56" s="3">
        <v>0</v>
      </c>
      <c r="M56" s="38"/>
      <c r="N56" s="45"/>
      <c r="O56" s="15"/>
      <c r="P56" s="15"/>
      <c r="Q56" s="15"/>
      <c r="R56" s="15"/>
      <c r="S56" s="2"/>
      <c r="T56" s="15"/>
      <c r="U56" s="15"/>
      <c r="V56" s="15"/>
      <c r="W56" s="15"/>
      <c r="X56" s="15"/>
      <c r="Y56" s="15"/>
      <c r="Z56" s="15"/>
    </row>
    <row r="57" spans="1:26" ht="69" customHeight="1">
      <c r="A57" s="42"/>
      <c r="B57" s="36"/>
      <c r="C57" s="35"/>
      <c r="D57" s="35"/>
      <c r="E57" s="4" t="s">
        <v>1</v>
      </c>
      <c r="F57" s="3">
        <v>718320.4</v>
      </c>
      <c r="G57" s="3">
        <v>718320.4</v>
      </c>
      <c r="H57" s="3">
        <v>362230.4</v>
      </c>
      <c r="I57" s="3">
        <v>362220.6</v>
      </c>
      <c r="J57" s="3">
        <f>I57/F57*100</f>
        <v>50.42604943420791</v>
      </c>
      <c r="K57" s="3">
        <f>I57/G57*100</f>
        <v>50.42604943420791</v>
      </c>
      <c r="L57" s="3">
        <f>I57/H57*100</f>
        <v>99.99729453960794</v>
      </c>
      <c r="M57" s="38" t="s">
        <v>103</v>
      </c>
      <c r="N57" s="45"/>
      <c r="O57" s="15"/>
      <c r="P57" s="15"/>
      <c r="Q57" s="15"/>
      <c r="R57" s="15"/>
      <c r="S57" s="2"/>
      <c r="T57" s="15"/>
      <c r="U57" s="15"/>
      <c r="V57" s="15"/>
      <c r="W57" s="15"/>
      <c r="X57" s="15"/>
      <c r="Y57" s="15"/>
      <c r="Z57" s="15"/>
    </row>
    <row r="58" spans="1:26" ht="64.5" customHeight="1">
      <c r="A58" s="42"/>
      <c r="B58" s="36"/>
      <c r="C58" s="35"/>
      <c r="D58" s="35"/>
      <c r="E58" s="4" t="s">
        <v>10</v>
      </c>
      <c r="F58" s="3">
        <v>96434.7</v>
      </c>
      <c r="G58" s="3">
        <v>96434.7</v>
      </c>
      <c r="H58" s="3">
        <v>44110.5</v>
      </c>
      <c r="I58" s="3">
        <v>44110.5</v>
      </c>
      <c r="J58" s="3">
        <f>I58/F58*100</f>
        <v>45.74131510752872</v>
      </c>
      <c r="K58" s="3">
        <f>I58/G58*100</f>
        <v>45.74131510752872</v>
      </c>
      <c r="L58" s="3">
        <f>I58/H58*100</f>
        <v>100</v>
      </c>
      <c r="M58" s="38"/>
      <c r="N58" s="45"/>
      <c r="O58" s="15"/>
      <c r="P58" s="15"/>
      <c r="Q58" s="15"/>
      <c r="R58" s="15"/>
      <c r="S58" s="2"/>
      <c r="T58" s="15"/>
      <c r="U58" s="15"/>
      <c r="V58" s="15"/>
      <c r="W58" s="15"/>
      <c r="X58" s="15"/>
      <c r="Y58" s="15"/>
      <c r="Z58" s="15"/>
    </row>
    <row r="59" spans="1:26" ht="66" customHeight="1">
      <c r="A59" s="42"/>
      <c r="B59" s="36"/>
      <c r="C59" s="35"/>
      <c r="D59" s="35"/>
      <c r="E59" s="4" t="s">
        <v>14</v>
      </c>
      <c r="F59" s="3"/>
      <c r="G59" s="3">
        <v>0</v>
      </c>
      <c r="H59" s="3" t="s">
        <v>0</v>
      </c>
      <c r="I59" s="3" t="s">
        <v>0</v>
      </c>
      <c r="J59" s="3" t="s">
        <v>0</v>
      </c>
      <c r="K59" s="3" t="s">
        <v>0</v>
      </c>
      <c r="L59" s="3" t="s">
        <v>42</v>
      </c>
      <c r="M59" s="38"/>
      <c r="N59" s="45"/>
      <c r="O59" s="15"/>
      <c r="P59" s="15"/>
      <c r="Q59" s="15"/>
      <c r="R59" s="15"/>
      <c r="S59" s="2"/>
      <c r="T59" s="15"/>
      <c r="U59" s="15"/>
      <c r="V59" s="15"/>
      <c r="W59" s="15"/>
      <c r="X59" s="15"/>
      <c r="Y59" s="15"/>
      <c r="Z59" s="15"/>
    </row>
    <row r="60" spans="1:26" ht="96" customHeight="1">
      <c r="A60" s="40"/>
      <c r="B60" s="36"/>
      <c r="C60" s="35"/>
      <c r="D60" s="35"/>
      <c r="E60" s="4" t="s">
        <v>11</v>
      </c>
      <c r="F60" s="3" t="s">
        <v>0</v>
      </c>
      <c r="G60" s="3" t="s">
        <v>0</v>
      </c>
      <c r="H60" s="3" t="s">
        <v>0</v>
      </c>
      <c r="I60" s="3" t="s">
        <v>0</v>
      </c>
      <c r="J60" s="3" t="s">
        <v>0</v>
      </c>
      <c r="K60" s="3" t="s">
        <v>40</v>
      </c>
      <c r="L60" s="3" t="s">
        <v>42</v>
      </c>
      <c r="M60" s="38"/>
      <c r="N60" s="45"/>
      <c r="O60" s="15"/>
      <c r="P60" s="15"/>
      <c r="Q60" s="15"/>
      <c r="R60" s="15"/>
      <c r="S60" s="2"/>
      <c r="T60" s="15"/>
      <c r="U60" s="15"/>
      <c r="V60" s="15"/>
      <c r="W60" s="15"/>
      <c r="X60" s="15"/>
      <c r="Y60" s="15"/>
      <c r="Z60" s="15"/>
    </row>
    <row r="61" spans="1:26" ht="210.75" customHeight="1">
      <c r="A61" s="39">
        <v>9</v>
      </c>
      <c r="B61" s="36" t="s">
        <v>51</v>
      </c>
      <c r="C61" s="35" t="s">
        <v>88</v>
      </c>
      <c r="D61" s="35" t="s">
        <v>28</v>
      </c>
      <c r="E61" s="4" t="s">
        <v>8</v>
      </c>
      <c r="F61" s="3">
        <f>F62+F63+F64+F66</f>
        <v>436739.3</v>
      </c>
      <c r="G61" s="3">
        <f>G62+G63+G64+G66</f>
        <v>452197.4</v>
      </c>
      <c r="H61" s="3">
        <f>H62+H63+H64+H66</f>
        <v>26391</v>
      </c>
      <c r="I61" s="3">
        <f>I62+I63+I64+I66</f>
        <v>26391</v>
      </c>
      <c r="J61" s="3">
        <f>I61/F61*100</f>
        <v>6.04273533432874</v>
      </c>
      <c r="K61" s="3">
        <f>I61/G61*100</f>
        <v>5.836168009811644</v>
      </c>
      <c r="L61" s="22">
        <f>I61/H61*100</f>
        <v>100</v>
      </c>
      <c r="M61" s="37" t="s">
        <v>125</v>
      </c>
      <c r="N61" s="60" t="s">
        <v>141</v>
      </c>
      <c r="O61" s="15">
        <f>P61+Q61+R61</f>
        <v>9</v>
      </c>
      <c r="P61" s="15">
        <v>2</v>
      </c>
      <c r="Q61" s="15">
        <v>3</v>
      </c>
      <c r="R61" s="15">
        <v>4</v>
      </c>
      <c r="S61" s="2">
        <v>64</v>
      </c>
      <c r="T61" s="15"/>
      <c r="U61" s="15"/>
      <c r="V61" s="15"/>
      <c r="W61" s="15"/>
      <c r="X61" s="15"/>
      <c r="Y61" s="15"/>
      <c r="Z61" s="15"/>
    </row>
    <row r="62" spans="1:26" ht="57" customHeight="1">
      <c r="A62" s="39"/>
      <c r="B62" s="36"/>
      <c r="C62" s="35"/>
      <c r="D62" s="35"/>
      <c r="E62" s="4" t="s">
        <v>9</v>
      </c>
      <c r="F62" s="3">
        <v>64769.3</v>
      </c>
      <c r="G62" s="3">
        <v>64769.3</v>
      </c>
      <c r="H62" s="3">
        <v>6225.6</v>
      </c>
      <c r="I62" s="3">
        <v>6225.6</v>
      </c>
      <c r="J62" s="3">
        <v>0</v>
      </c>
      <c r="K62" s="3">
        <f>I62/G62*100</f>
        <v>9.61196122236924</v>
      </c>
      <c r="L62" s="22">
        <f>I62/H62*100</f>
        <v>100</v>
      </c>
      <c r="M62" s="38"/>
      <c r="N62" s="61"/>
      <c r="O62" s="15"/>
      <c r="P62" s="15"/>
      <c r="Q62" s="15"/>
      <c r="R62" s="15"/>
      <c r="S62" s="2"/>
      <c r="T62" s="15"/>
      <c r="U62" s="15"/>
      <c r="V62" s="15"/>
      <c r="W62" s="15"/>
      <c r="X62" s="15"/>
      <c r="Y62" s="15"/>
      <c r="Z62" s="15"/>
    </row>
    <row r="63" spans="1:26" ht="42" customHeight="1">
      <c r="A63" s="39"/>
      <c r="B63" s="36"/>
      <c r="C63" s="35"/>
      <c r="D63" s="35"/>
      <c r="E63" s="4" t="s">
        <v>1</v>
      </c>
      <c r="F63" s="3">
        <v>346567.4</v>
      </c>
      <c r="G63" s="3">
        <v>346567.4</v>
      </c>
      <c r="H63" s="3">
        <v>13237.5</v>
      </c>
      <c r="I63" s="3">
        <v>13237.5</v>
      </c>
      <c r="J63" s="3">
        <f>I63/F63*100</f>
        <v>3.819603344111419</v>
      </c>
      <c r="K63" s="3">
        <f>I63/G63*100</f>
        <v>3.819603344111419</v>
      </c>
      <c r="L63" s="22">
        <f>I63/H63*100</f>
        <v>100</v>
      </c>
      <c r="M63" s="38"/>
      <c r="N63" s="61"/>
      <c r="O63" s="15"/>
      <c r="P63" s="15"/>
      <c r="Q63" s="15"/>
      <c r="R63" s="15"/>
      <c r="S63" s="2"/>
      <c r="T63" s="15"/>
      <c r="U63" s="15"/>
      <c r="V63" s="15"/>
      <c r="W63" s="15"/>
      <c r="X63" s="15"/>
      <c r="Y63" s="15"/>
      <c r="Z63" s="15"/>
    </row>
    <row r="64" spans="1:26" ht="79.5" customHeight="1">
      <c r="A64" s="39"/>
      <c r="B64" s="36"/>
      <c r="C64" s="35"/>
      <c r="D64" s="35"/>
      <c r="E64" s="4" t="s">
        <v>10</v>
      </c>
      <c r="F64" s="3">
        <v>25402.6</v>
      </c>
      <c r="G64" s="3">
        <v>40860.7</v>
      </c>
      <c r="H64" s="3">
        <v>6927.9</v>
      </c>
      <c r="I64" s="3">
        <v>6927.9</v>
      </c>
      <c r="J64" s="3">
        <f>I64/F64*100</f>
        <v>27.272405186870635</v>
      </c>
      <c r="K64" s="3">
        <f>I64/G64*100</f>
        <v>16.954922456051904</v>
      </c>
      <c r="L64" s="22">
        <f>I64/H64*100</f>
        <v>100</v>
      </c>
      <c r="M64" s="38" t="s">
        <v>139</v>
      </c>
      <c r="N64" s="61"/>
      <c r="O64" s="15"/>
      <c r="P64" s="15"/>
      <c r="Q64" s="15"/>
      <c r="R64" s="15"/>
      <c r="S64" s="2"/>
      <c r="T64" s="15"/>
      <c r="U64" s="15"/>
      <c r="V64" s="15"/>
      <c r="W64" s="15"/>
      <c r="X64" s="15"/>
      <c r="Y64" s="15"/>
      <c r="Z64" s="15"/>
    </row>
    <row r="65" spans="1:26" ht="143.25" customHeight="1">
      <c r="A65" s="39"/>
      <c r="B65" s="36"/>
      <c r="C65" s="35"/>
      <c r="D65" s="35"/>
      <c r="E65" s="4" t="s">
        <v>14</v>
      </c>
      <c r="F65" s="3"/>
      <c r="G65" s="3">
        <v>10840</v>
      </c>
      <c r="H65" s="3" t="s">
        <v>0</v>
      </c>
      <c r="I65" s="3">
        <v>896.2</v>
      </c>
      <c r="J65" s="3" t="s">
        <v>41</v>
      </c>
      <c r="K65" s="3" t="s">
        <v>0</v>
      </c>
      <c r="L65" s="22" t="s">
        <v>0</v>
      </c>
      <c r="M65" s="38"/>
      <c r="N65" s="61"/>
      <c r="O65" s="15"/>
      <c r="P65" s="15"/>
      <c r="Q65" s="15"/>
      <c r="R65" s="15"/>
      <c r="S65" s="2"/>
      <c r="T65" s="15"/>
      <c r="U65" s="15"/>
      <c r="V65" s="15"/>
      <c r="W65" s="15"/>
      <c r="X65" s="15"/>
      <c r="Y65" s="15"/>
      <c r="Z65" s="15"/>
    </row>
    <row r="66" spans="1:26" ht="314.25" customHeight="1">
      <c r="A66" s="39"/>
      <c r="B66" s="36"/>
      <c r="C66" s="35"/>
      <c r="D66" s="35"/>
      <c r="E66" s="4" t="s">
        <v>11</v>
      </c>
      <c r="F66" s="3"/>
      <c r="G66" s="3"/>
      <c r="H66" s="3">
        <v>0</v>
      </c>
      <c r="I66" s="3">
        <v>0</v>
      </c>
      <c r="J66" s="3">
        <v>0</v>
      </c>
      <c r="K66" s="3" t="s">
        <v>0</v>
      </c>
      <c r="L66" s="22" t="s">
        <v>0</v>
      </c>
      <c r="M66" s="23" t="s">
        <v>126</v>
      </c>
      <c r="N66" s="61"/>
      <c r="O66" s="15"/>
      <c r="P66" s="15"/>
      <c r="Q66" s="15"/>
      <c r="R66" s="15"/>
      <c r="S66" s="2"/>
      <c r="T66" s="15"/>
      <c r="U66" s="15"/>
      <c r="V66" s="15"/>
      <c r="W66" s="15"/>
      <c r="X66" s="15"/>
      <c r="Y66" s="15"/>
      <c r="Z66" s="15"/>
    </row>
    <row r="67" spans="1:26" ht="53.25" customHeight="1">
      <c r="A67" s="39">
        <v>10</v>
      </c>
      <c r="B67" s="36" t="s">
        <v>52</v>
      </c>
      <c r="C67" s="35" t="s">
        <v>67</v>
      </c>
      <c r="D67" s="35" t="s">
        <v>74</v>
      </c>
      <c r="E67" s="4" t="s">
        <v>8</v>
      </c>
      <c r="F67" s="3">
        <f>F68+F69+F70+F73</f>
        <v>4022.5999999999995</v>
      </c>
      <c r="G67" s="3">
        <f>G68+G69+G70+G73</f>
        <v>4022.5999999999995</v>
      </c>
      <c r="H67" s="3">
        <f>H68+H69+H70+H73</f>
        <v>2305.8</v>
      </c>
      <c r="I67" s="3">
        <f>I68+I69+I70+I73</f>
        <v>2295.6</v>
      </c>
      <c r="J67" s="3">
        <f>I67/F67*100</f>
        <v>57.067568239447134</v>
      </c>
      <c r="K67" s="3">
        <f>I67/G67*100</f>
        <v>57.067568239447134</v>
      </c>
      <c r="L67" s="3">
        <f>I67/H67*100</f>
        <v>99.55763726255529</v>
      </c>
      <c r="M67" s="16" t="s">
        <v>107</v>
      </c>
      <c r="N67" s="36" t="s">
        <v>108</v>
      </c>
      <c r="O67" s="15">
        <f>P67+Q67+R67</f>
        <v>2</v>
      </c>
      <c r="P67" s="15">
        <v>2</v>
      </c>
      <c r="Q67" s="15">
        <v>0</v>
      </c>
      <c r="R67" s="15">
        <v>0</v>
      </c>
      <c r="S67" s="2">
        <v>100</v>
      </c>
      <c r="T67" s="15"/>
      <c r="U67" s="15"/>
      <c r="V67" s="15"/>
      <c r="W67" s="15"/>
      <c r="X67" s="15"/>
      <c r="Y67" s="15"/>
      <c r="Z67" s="15"/>
    </row>
    <row r="68" spans="1:26" ht="85.5" customHeight="1">
      <c r="A68" s="39"/>
      <c r="B68" s="36"/>
      <c r="C68" s="35"/>
      <c r="D68" s="35"/>
      <c r="E68" s="4" t="s">
        <v>9</v>
      </c>
      <c r="F68" s="3">
        <v>7.2</v>
      </c>
      <c r="G68" s="3">
        <v>7.2</v>
      </c>
      <c r="H68" s="3">
        <v>1</v>
      </c>
      <c r="I68" s="3">
        <v>1</v>
      </c>
      <c r="J68" s="3">
        <f>I68/F68*100</f>
        <v>13.88888888888889</v>
      </c>
      <c r="K68" s="3">
        <f>I68/G68*100</f>
        <v>13.88888888888889</v>
      </c>
      <c r="L68" s="3">
        <f>I68/H68*100</f>
        <v>100</v>
      </c>
      <c r="M68" s="38" t="s">
        <v>127</v>
      </c>
      <c r="N68" s="45"/>
      <c r="O68" s="15"/>
      <c r="P68" s="15"/>
      <c r="Q68" s="15"/>
      <c r="R68" s="15"/>
      <c r="S68" s="2"/>
      <c r="T68" s="15"/>
      <c r="U68" s="15"/>
      <c r="V68" s="15"/>
      <c r="W68" s="15"/>
      <c r="X68" s="15"/>
      <c r="Y68" s="15"/>
      <c r="Z68" s="15"/>
    </row>
    <row r="69" spans="1:26" ht="92.25" customHeight="1">
      <c r="A69" s="39"/>
      <c r="B69" s="36"/>
      <c r="C69" s="35"/>
      <c r="D69" s="35"/>
      <c r="E69" s="4" t="s">
        <v>1</v>
      </c>
      <c r="F69" s="3">
        <v>2231.7</v>
      </c>
      <c r="G69" s="3">
        <v>2231.7</v>
      </c>
      <c r="H69" s="3">
        <v>1424.3</v>
      </c>
      <c r="I69" s="3">
        <v>1414.1</v>
      </c>
      <c r="J69" s="3">
        <f>I69/F69*100</f>
        <v>63.36425146749115</v>
      </c>
      <c r="K69" s="3">
        <f>I69/G69*100</f>
        <v>63.36425146749115</v>
      </c>
      <c r="L69" s="3">
        <f>I69/H69*100</f>
        <v>99.2838587376255</v>
      </c>
      <c r="M69" s="38"/>
      <c r="N69" s="45"/>
      <c r="O69" s="15"/>
      <c r="P69" s="15"/>
      <c r="Q69" s="15"/>
      <c r="R69" s="15"/>
      <c r="S69" s="2"/>
      <c r="T69" s="15"/>
      <c r="U69" s="15"/>
      <c r="V69" s="15"/>
      <c r="W69" s="15"/>
      <c r="X69" s="15"/>
      <c r="Y69" s="15"/>
      <c r="Z69" s="15"/>
    </row>
    <row r="70" spans="1:26" ht="69" customHeight="1">
      <c r="A70" s="39"/>
      <c r="B70" s="36"/>
      <c r="C70" s="35"/>
      <c r="D70" s="35"/>
      <c r="E70" s="4" t="s">
        <v>10</v>
      </c>
      <c r="F70" s="3">
        <v>1783.7</v>
      </c>
      <c r="G70" s="3">
        <v>1783.7</v>
      </c>
      <c r="H70" s="3">
        <v>880.5</v>
      </c>
      <c r="I70" s="3">
        <v>880.5</v>
      </c>
      <c r="J70" s="3">
        <f>I70/F70*100</f>
        <v>49.36368223355945</v>
      </c>
      <c r="K70" s="3">
        <f>I70/G70*100</f>
        <v>49.36368223355945</v>
      </c>
      <c r="L70" s="3">
        <f>I70/H70*100</f>
        <v>100</v>
      </c>
      <c r="M70" s="38"/>
      <c r="N70" s="45"/>
      <c r="O70" s="15"/>
      <c r="P70" s="15"/>
      <c r="Q70" s="15"/>
      <c r="R70" s="15"/>
      <c r="S70" s="2"/>
      <c r="T70" s="15"/>
      <c r="U70" s="15"/>
      <c r="V70" s="15"/>
      <c r="W70" s="15"/>
      <c r="X70" s="15"/>
      <c r="Y70" s="15"/>
      <c r="Z70" s="15"/>
    </row>
    <row r="71" spans="1:26" ht="37.5" customHeight="1">
      <c r="A71" s="39"/>
      <c r="B71" s="36"/>
      <c r="C71" s="35"/>
      <c r="D71" s="35"/>
      <c r="E71" s="37" t="s">
        <v>14</v>
      </c>
      <c r="F71" s="65" t="s">
        <v>40</v>
      </c>
      <c r="G71" s="65" t="s">
        <v>0</v>
      </c>
      <c r="H71" s="65" t="s">
        <v>0</v>
      </c>
      <c r="I71" s="65" t="s">
        <v>0</v>
      </c>
      <c r="J71" s="65" t="s">
        <v>0</v>
      </c>
      <c r="K71" s="65" t="s">
        <v>0</v>
      </c>
      <c r="L71" s="67"/>
      <c r="M71" s="38"/>
      <c r="N71" s="45"/>
      <c r="O71" s="15"/>
      <c r="P71" s="15"/>
      <c r="Q71" s="15"/>
      <c r="R71" s="15"/>
      <c r="S71" s="2"/>
      <c r="T71" s="15"/>
      <c r="U71" s="15"/>
      <c r="V71" s="15"/>
      <c r="W71" s="15"/>
      <c r="X71" s="15"/>
      <c r="Y71" s="15"/>
      <c r="Z71" s="15"/>
    </row>
    <row r="72" spans="1:26" ht="34.5" customHeight="1">
      <c r="A72" s="39"/>
      <c r="B72" s="36"/>
      <c r="C72" s="35"/>
      <c r="D72" s="35"/>
      <c r="E72" s="46"/>
      <c r="F72" s="66"/>
      <c r="G72" s="66"/>
      <c r="H72" s="66"/>
      <c r="I72" s="66"/>
      <c r="J72" s="66"/>
      <c r="K72" s="66"/>
      <c r="L72" s="68"/>
      <c r="M72" s="38"/>
      <c r="N72" s="45"/>
      <c r="O72" s="15"/>
      <c r="P72" s="15"/>
      <c r="Q72" s="15"/>
      <c r="R72" s="15"/>
      <c r="S72" s="2"/>
      <c r="T72" s="15"/>
      <c r="U72" s="15"/>
      <c r="V72" s="15"/>
      <c r="W72" s="15"/>
      <c r="X72" s="15"/>
      <c r="Y72" s="15"/>
      <c r="Z72" s="15"/>
    </row>
    <row r="73" spans="1:26" ht="59.25" customHeight="1">
      <c r="A73" s="39"/>
      <c r="B73" s="36"/>
      <c r="C73" s="35"/>
      <c r="D73" s="35"/>
      <c r="E73" s="4" t="s">
        <v>11</v>
      </c>
      <c r="F73" s="3"/>
      <c r="G73" s="3"/>
      <c r="H73" s="3"/>
      <c r="I73" s="3"/>
      <c r="J73" s="3"/>
      <c r="K73" s="3"/>
      <c r="L73" s="3"/>
      <c r="M73" s="46"/>
      <c r="N73" s="45"/>
      <c r="O73" s="15"/>
      <c r="P73" s="15"/>
      <c r="Q73" s="15"/>
      <c r="R73" s="15"/>
      <c r="S73" s="2"/>
      <c r="T73" s="15"/>
      <c r="U73" s="15"/>
      <c r="V73" s="15"/>
      <c r="W73" s="15"/>
      <c r="X73" s="15"/>
      <c r="Y73" s="15"/>
      <c r="Z73" s="15"/>
    </row>
    <row r="74" spans="1:26" ht="69.75" customHeight="1">
      <c r="A74" s="39">
        <v>11</v>
      </c>
      <c r="B74" s="36" t="s">
        <v>54</v>
      </c>
      <c r="C74" s="35" t="s">
        <v>68</v>
      </c>
      <c r="D74" s="35" t="s">
        <v>74</v>
      </c>
      <c r="E74" s="4" t="s">
        <v>8</v>
      </c>
      <c r="F74" s="3">
        <f>F75+F76+F77+F79</f>
        <v>3903.6</v>
      </c>
      <c r="G74" s="3">
        <f>G75+G76+G77+G79</f>
        <v>5224.4</v>
      </c>
      <c r="H74" s="3">
        <f>H75+H76+H77+H79</f>
        <v>3636.8</v>
      </c>
      <c r="I74" s="3">
        <f>I75+I76+I77+I79</f>
        <v>3636.8</v>
      </c>
      <c r="J74" s="3">
        <f>I74/F74*100</f>
        <v>93.16528332820987</v>
      </c>
      <c r="K74" s="3">
        <f>I74/G74*100</f>
        <v>69.61182145318124</v>
      </c>
      <c r="L74" s="3">
        <f>I74/H74*100</f>
        <v>100</v>
      </c>
      <c r="M74" s="37" t="s">
        <v>128</v>
      </c>
      <c r="N74" s="36" t="s">
        <v>109</v>
      </c>
      <c r="O74" s="15">
        <f>P74+Q74+R74</f>
        <v>4</v>
      </c>
      <c r="P74" s="15">
        <v>1</v>
      </c>
      <c r="Q74" s="15">
        <v>1</v>
      </c>
      <c r="R74" s="15">
        <v>2</v>
      </c>
      <c r="S74" s="2">
        <v>59.8</v>
      </c>
      <c r="T74" s="15"/>
      <c r="U74" s="15"/>
      <c r="V74" s="15"/>
      <c r="W74" s="15"/>
      <c r="X74" s="15"/>
      <c r="Y74" s="15"/>
      <c r="Z74" s="15"/>
    </row>
    <row r="75" spans="1:26" ht="71.25" customHeight="1">
      <c r="A75" s="39"/>
      <c r="B75" s="36"/>
      <c r="C75" s="35"/>
      <c r="D75" s="35"/>
      <c r="E75" s="4" t="s">
        <v>9</v>
      </c>
      <c r="F75" s="3">
        <v>0</v>
      </c>
      <c r="G75" s="3">
        <v>0</v>
      </c>
      <c r="H75" s="3">
        <v>0</v>
      </c>
      <c r="I75" s="3">
        <v>0</v>
      </c>
      <c r="J75" s="3">
        <v>0</v>
      </c>
      <c r="K75" s="3">
        <v>0</v>
      </c>
      <c r="L75" s="3">
        <v>0</v>
      </c>
      <c r="M75" s="38"/>
      <c r="N75" s="45"/>
      <c r="O75" s="15"/>
      <c r="P75" s="15"/>
      <c r="Q75" s="15"/>
      <c r="R75" s="15"/>
      <c r="S75" s="2"/>
      <c r="T75" s="15"/>
      <c r="U75" s="15"/>
      <c r="V75" s="15"/>
      <c r="W75" s="15"/>
      <c r="X75" s="15"/>
      <c r="Y75" s="15"/>
      <c r="Z75" s="15"/>
    </row>
    <row r="76" spans="1:26" ht="57" customHeight="1">
      <c r="A76" s="39"/>
      <c r="B76" s="36"/>
      <c r="C76" s="35"/>
      <c r="D76" s="35"/>
      <c r="E76" s="4" t="s">
        <v>1</v>
      </c>
      <c r="F76" s="3">
        <v>106.7</v>
      </c>
      <c r="G76" s="3">
        <v>106.7</v>
      </c>
      <c r="H76" s="3">
        <v>0</v>
      </c>
      <c r="I76" s="3">
        <v>0</v>
      </c>
      <c r="J76" s="3">
        <v>0</v>
      </c>
      <c r="K76" s="3">
        <v>0</v>
      </c>
      <c r="L76" s="3">
        <v>0</v>
      </c>
      <c r="M76" s="38"/>
      <c r="N76" s="45"/>
      <c r="O76" s="15"/>
      <c r="P76" s="15"/>
      <c r="Q76" s="15"/>
      <c r="R76" s="15"/>
      <c r="S76" s="2"/>
      <c r="T76" s="15"/>
      <c r="U76" s="15"/>
      <c r="V76" s="15"/>
      <c r="W76" s="15"/>
      <c r="X76" s="15"/>
      <c r="Y76" s="15"/>
      <c r="Z76" s="15"/>
    </row>
    <row r="77" spans="1:26" ht="54.75" customHeight="1">
      <c r="A77" s="39"/>
      <c r="B77" s="36"/>
      <c r="C77" s="35"/>
      <c r="D77" s="35"/>
      <c r="E77" s="4" t="s">
        <v>10</v>
      </c>
      <c r="F77" s="3">
        <v>3796.9</v>
      </c>
      <c r="G77" s="3">
        <v>5117.7</v>
      </c>
      <c r="H77" s="3">
        <v>3636.8</v>
      </c>
      <c r="I77" s="3">
        <v>3636.8</v>
      </c>
      <c r="J77" s="3">
        <f>I77/F77*100</f>
        <v>95.78340224920329</v>
      </c>
      <c r="K77" s="3">
        <f>I77/G77*100</f>
        <v>71.06317290970554</v>
      </c>
      <c r="L77" s="3">
        <f>I77/H77*100</f>
        <v>100</v>
      </c>
      <c r="M77" s="38"/>
      <c r="N77" s="45"/>
      <c r="O77" s="15"/>
      <c r="P77" s="15"/>
      <c r="Q77" s="15"/>
      <c r="R77" s="15"/>
      <c r="S77" s="2"/>
      <c r="T77" s="15"/>
      <c r="U77" s="15"/>
      <c r="V77" s="15"/>
      <c r="W77" s="15"/>
      <c r="X77" s="15"/>
      <c r="Y77" s="15"/>
      <c r="Z77" s="15"/>
    </row>
    <row r="78" spans="1:26" ht="80.25" customHeight="1">
      <c r="A78" s="39"/>
      <c r="B78" s="36"/>
      <c r="C78" s="35"/>
      <c r="D78" s="35"/>
      <c r="E78" s="4" t="s">
        <v>14</v>
      </c>
      <c r="F78" s="3" t="s">
        <v>40</v>
      </c>
      <c r="G78" s="3" t="s">
        <v>0</v>
      </c>
      <c r="H78" s="3" t="s">
        <v>0</v>
      </c>
      <c r="I78" s="3" t="s">
        <v>0</v>
      </c>
      <c r="J78" s="3" t="s">
        <v>0</v>
      </c>
      <c r="K78" s="3" t="s">
        <v>0</v>
      </c>
      <c r="L78" s="3" t="s">
        <v>0</v>
      </c>
      <c r="M78" s="38"/>
      <c r="N78" s="45"/>
      <c r="O78" s="15"/>
      <c r="P78" s="15"/>
      <c r="Q78" s="15"/>
      <c r="R78" s="15"/>
      <c r="S78" s="2"/>
      <c r="T78" s="15"/>
      <c r="U78" s="15"/>
      <c r="V78" s="15"/>
      <c r="W78" s="15"/>
      <c r="X78" s="15"/>
      <c r="Y78" s="15"/>
      <c r="Z78" s="15"/>
    </row>
    <row r="79" spans="1:26" ht="69" customHeight="1">
      <c r="A79" s="39"/>
      <c r="B79" s="36"/>
      <c r="C79" s="35"/>
      <c r="D79" s="35"/>
      <c r="E79" s="4" t="s">
        <v>11</v>
      </c>
      <c r="F79" s="3"/>
      <c r="G79" s="3"/>
      <c r="H79" s="3"/>
      <c r="I79" s="3"/>
      <c r="J79" s="3"/>
      <c r="K79" s="3"/>
      <c r="L79" s="3" t="s">
        <v>0</v>
      </c>
      <c r="M79" s="46"/>
      <c r="N79" s="45"/>
      <c r="O79" s="15"/>
      <c r="P79" s="15"/>
      <c r="Q79" s="15"/>
      <c r="R79" s="15"/>
      <c r="S79" s="2"/>
      <c r="T79" s="15"/>
      <c r="U79" s="15"/>
      <c r="V79" s="15"/>
      <c r="W79" s="15"/>
      <c r="X79" s="15"/>
      <c r="Y79" s="15"/>
      <c r="Z79" s="15"/>
    </row>
    <row r="80" spans="1:26" ht="105.75" customHeight="1">
      <c r="A80" s="39">
        <v>12</v>
      </c>
      <c r="B80" s="36" t="s">
        <v>53</v>
      </c>
      <c r="C80" s="35" t="s">
        <v>70</v>
      </c>
      <c r="D80" s="35" t="s">
        <v>76</v>
      </c>
      <c r="E80" s="4" t="s">
        <v>8</v>
      </c>
      <c r="F80" s="3">
        <f>F81+F82+F83+F85</f>
        <v>23009.9</v>
      </c>
      <c r="G80" s="3">
        <f>G81+G82+G83+G85</f>
        <v>23240.5</v>
      </c>
      <c r="H80" s="3">
        <f>H81+H82+H83+H85</f>
        <v>10050.4</v>
      </c>
      <c r="I80" s="3">
        <f>I81+I82+I83+I85</f>
        <v>10050.4</v>
      </c>
      <c r="J80" s="3">
        <f>I80/F80*100</f>
        <v>43.67859051973281</v>
      </c>
      <c r="K80" s="3">
        <f>I80/G80*100</f>
        <v>43.24519696219961</v>
      </c>
      <c r="L80" s="3">
        <f>I80/H80*100</f>
        <v>100</v>
      </c>
      <c r="M80" s="36" t="s">
        <v>129</v>
      </c>
      <c r="N80" s="36" t="s">
        <v>106</v>
      </c>
      <c r="O80" s="2">
        <f>P80+Q80+R80</f>
        <v>7</v>
      </c>
      <c r="P80" s="15">
        <v>4</v>
      </c>
      <c r="Q80" s="15">
        <v>1</v>
      </c>
      <c r="R80" s="15">
        <v>2</v>
      </c>
      <c r="S80" s="2">
        <v>64.3</v>
      </c>
      <c r="T80" s="15"/>
      <c r="U80" s="15"/>
      <c r="V80" s="15"/>
      <c r="W80" s="15"/>
      <c r="X80" s="15"/>
      <c r="Y80" s="15"/>
      <c r="Z80" s="15"/>
    </row>
    <row r="81" spans="1:26" ht="79.5" customHeight="1">
      <c r="A81" s="39"/>
      <c r="B81" s="36"/>
      <c r="C81" s="35"/>
      <c r="D81" s="35"/>
      <c r="E81" s="4" t="s">
        <v>9</v>
      </c>
      <c r="F81" s="3"/>
      <c r="G81" s="3"/>
      <c r="H81" s="3"/>
      <c r="I81" s="3"/>
      <c r="J81" s="3"/>
      <c r="K81" s="3"/>
      <c r="L81" s="3"/>
      <c r="M81" s="45"/>
      <c r="N81" s="45"/>
      <c r="O81" s="15"/>
      <c r="P81" s="15"/>
      <c r="Q81" s="15"/>
      <c r="R81" s="15"/>
      <c r="S81" s="2"/>
      <c r="T81" s="15"/>
      <c r="U81" s="15"/>
      <c r="V81" s="15"/>
      <c r="W81" s="15"/>
      <c r="X81" s="15"/>
      <c r="Y81" s="15"/>
      <c r="Z81" s="15"/>
    </row>
    <row r="82" spans="1:26" ht="98.25" customHeight="1">
      <c r="A82" s="39"/>
      <c r="B82" s="36"/>
      <c r="C82" s="35"/>
      <c r="D82" s="35"/>
      <c r="E82" s="4" t="s">
        <v>1</v>
      </c>
      <c r="F82" s="3">
        <v>0</v>
      </c>
      <c r="G82" s="3">
        <v>0</v>
      </c>
      <c r="H82" s="3">
        <v>0</v>
      </c>
      <c r="I82" s="3">
        <v>0</v>
      </c>
      <c r="J82" s="3" t="s">
        <v>0</v>
      </c>
      <c r="K82" s="3" t="s">
        <v>0</v>
      </c>
      <c r="L82" s="3" t="s">
        <v>0</v>
      </c>
      <c r="M82" s="45"/>
      <c r="N82" s="45"/>
      <c r="O82" s="15"/>
      <c r="P82" s="15"/>
      <c r="Q82" s="15"/>
      <c r="R82" s="15"/>
      <c r="S82" s="2"/>
      <c r="T82" s="15"/>
      <c r="U82" s="15"/>
      <c r="V82" s="15"/>
      <c r="W82" s="15"/>
      <c r="X82" s="15"/>
      <c r="Y82" s="15"/>
      <c r="Z82" s="15"/>
    </row>
    <row r="83" spans="1:26" ht="83.25" customHeight="1">
      <c r="A83" s="39"/>
      <c r="B83" s="36"/>
      <c r="C83" s="35"/>
      <c r="D83" s="35"/>
      <c r="E83" s="4" t="s">
        <v>10</v>
      </c>
      <c r="F83" s="3">
        <v>23009.9</v>
      </c>
      <c r="G83" s="3">
        <v>23240.5</v>
      </c>
      <c r="H83" s="3">
        <v>10050.4</v>
      </c>
      <c r="I83" s="3">
        <v>10050.4</v>
      </c>
      <c r="J83" s="3">
        <f>I83/F83*100</f>
        <v>43.67859051973281</v>
      </c>
      <c r="K83" s="3">
        <f>I83/G83*100</f>
        <v>43.24519696219961</v>
      </c>
      <c r="L83" s="3">
        <f>I83/H83*100</f>
        <v>100</v>
      </c>
      <c r="M83" s="45"/>
      <c r="N83" s="45"/>
      <c r="O83" s="15"/>
      <c r="P83" s="15"/>
      <c r="Q83" s="15"/>
      <c r="R83" s="15"/>
      <c r="S83" s="2"/>
      <c r="T83" s="15"/>
      <c r="U83" s="15"/>
      <c r="V83" s="15"/>
      <c r="W83" s="15"/>
      <c r="X83" s="15"/>
      <c r="Y83" s="15"/>
      <c r="Z83" s="15"/>
    </row>
    <row r="84" spans="1:26" ht="90.75" customHeight="1">
      <c r="A84" s="39"/>
      <c r="B84" s="36"/>
      <c r="C84" s="35"/>
      <c r="D84" s="35"/>
      <c r="E84" s="4" t="s">
        <v>14</v>
      </c>
      <c r="F84" s="3" t="s">
        <v>0</v>
      </c>
      <c r="G84" s="3" t="s">
        <v>0</v>
      </c>
      <c r="H84" s="3" t="s">
        <v>0</v>
      </c>
      <c r="I84" s="3" t="s">
        <v>0</v>
      </c>
      <c r="J84" s="3" t="s">
        <v>0</v>
      </c>
      <c r="K84" s="3" t="s">
        <v>0</v>
      </c>
      <c r="L84" s="3"/>
      <c r="M84" s="45"/>
      <c r="N84" s="45"/>
      <c r="O84" s="15"/>
      <c r="P84" s="15"/>
      <c r="Q84" s="15"/>
      <c r="R84" s="15"/>
      <c r="S84" s="2"/>
      <c r="T84" s="15"/>
      <c r="U84" s="15"/>
      <c r="V84" s="15"/>
      <c r="W84" s="15"/>
      <c r="X84" s="15"/>
      <c r="Y84" s="15"/>
      <c r="Z84" s="15"/>
    </row>
    <row r="85" spans="1:26" ht="50.25" customHeight="1">
      <c r="A85" s="39"/>
      <c r="B85" s="36"/>
      <c r="C85" s="35"/>
      <c r="D85" s="35"/>
      <c r="E85" s="4" t="s">
        <v>11</v>
      </c>
      <c r="F85" s="3"/>
      <c r="G85" s="3"/>
      <c r="H85" s="3"/>
      <c r="I85" s="3"/>
      <c r="J85" s="3"/>
      <c r="K85" s="3"/>
      <c r="L85" s="3"/>
      <c r="M85" s="45"/>
      <c r="N85" s="45"/>
      <c r="O85" s="15"/>
      <c r="P85" s="15"/>
      <c r="Q85" s="15"/>
      <c r="R85" s="15"/>
      <c r="S85" s="2"/>
      <c r="T85" s="15"/>
      <c r="U85" s="15"/>
      <c r="V85" s="15"/>
      <c r="W85" s="15"/>
      <c r="X85" s="15"/>
      <c r="Y85" s="15"/>
      <c r="Z85" s="15"/>
    </row>
    <row r="86" spans="1:26" ht="86.25" customHeight="1">
      <c r="A86" s="39">
        <v>13</v>
      </c>
      <c r="B86" s="36" t="s">
        <v>55</v>
      </c>
      <c r="C86" s="35" t="s">
        <v>69</v>
      </c>
      <c r="D86" s="35" t="s">
        <v>28</v>
      </c>
      <c r="E86" s="4" t="s">
        <v>8</v>
      </c>
      <c r="F86" s="3">
        <f>F87+F88+F89+F91</f>
        <v>4753.7</v>
      </c>
      <c r="G86" s="3">
        <f>G87+G88+G89+G91</f>
        <v>6253.7</v>
      </c>
      <c r="H86" s="3">
        <f>H87+H88+H89+H91</f>
        <v>2204.3</v>
      </c>
      <c r="I86" s="3">
        <f>I87+I88+I89+I91</f>
        <v>817.2</v>
      </c>
      <c r="J86" s="3">
        <f>I86/F86*100</f>
        <v>17.19081978248522</v>
      </c>
      <c r="K86" s="3">
        <f>I86/G86*100</f>
        <v>13.067464061275727</v>
      </c>
      <c r="L86" s="3">
        <f>I86/H86*100</f>
        <v>37.072993694143264</v>
      </c>
      <c r="M86" s="36" t="s">
        <v>143</v>
      </c>
      <c r="N86" s="36" t="s">
        <v>96</v>
      </c>
      <c r="O86" s="2">
        <f>P86+Q86+R86</f>
        <v>9</v>
      </c>
      <c r="P86" s="15">
        <v>2</v>
      </c>
      <c r="Q86" s="15">
        <v>1</v>
      </c>
      <c r="R86" s="15">
        <v>6</v>
      </c>
      <c r="S86" s="2">
        <v>32.3</v>
      </c>
      <c r="T86" s="15"/>
      <c r="U86" s="15"/>
      <c r="V86" s="15"/>
      <c r="W86" s="15"/>
      <c r="X86" s="15"/>
      <c r="Y86" s="15"/>
      <c r="Z86" s="15"/>
    </row>
    <row r="87" spans="1:26" ht="102" customHeight="1">
      <c r="A87" s="39"/>
      <c r="B87" s="36"/>
      <c r="C87" s="35"/>
      <c r="D87" s="35"/>
      <c r="E87" s="4" t="s">
        <v>9</v>
      </c>
      <c r="F87" s="3"/>
      <c r="G87" s="3"/>
      <c r="H87" s="3"/>
      <c r="I87" s="3"/>
      <c r="J87" s="3"/>
      <c r="K87" s="3"/>
      <c r="L87" s="3"/>
      <c r="M87" s="45"/>
      <c r="N87" s="45"/>
      <c r="O87" s="15"/>
      <c r="P87" s="15"/>
      <c r="Q87" s="15"/>
      <c r="R87" s="15"/>
      <c r="S87" s="2"/>
      <c r="T87" s="15"/>
      <c r="U87" s="15"/>
      <c r="V87" s="15"/>
      <c r="W87" s="15"/>
      <c r="X87" s="15"/>
      <c r="Y87" s="15"/>
      <c r="Z87" s="15"/>
    </row>
    <row r="88" spans="1:26" ht="58.5" customHeight="1">
      <c r="A88" s="39"/>
      <c r="B88" s="36"/>
      <c r="C88" s="35"/>
      <c r="D88" s="35"/>
      <c r="E88" s="4" t="s">
        <v>1</v>
      </c>
      <c r="F88" s="3">
        <v>3343.7</v>
      </c>
      <c r="G88" s="3">
        <v>3343.7</v>
      </c>
      <c r="H88" s="3">
        <v>1805.3</v>
      </c>
      <c r="I88" s="3">
        <v>418.2</v>
      </c>
      <c r="J88" s="3">
        <f>I88/F88*100</f>
        <v>12.507102909950055</v>
      </c>
      <c r="K88" s="3">
        <f>I88/G88*100</f>
        <v>12.507102909950055</v>
      </c>
      <c r="L88" s="3">
        <f>I88/H88*100</f>
        <v>23.16512490998726</v>
      </c>
      <c r="M88" s="45"/>
      <c r="N88" s="45"/>
      <c r="O88" s="15"/>
      <c r="P88" s="15"/>
      <c r="Q88" s="15"/>
      <c r="R88" s="15"/>
      <c r="S88" s="2"/>
      <c r="T88" s="15"/>
      <c r="U88" s="15"/>
      <c r="V88" s="15"/>
      <c r="W88" s="15"/>
      <c r="X88" s="15"/>
      <c r="Y88" s="15"/>
      <c r="Z88" s="15"/>
    </row>
    <row r="89" spans="1:26" ht="66" customHeight="1">
      <c r="A89" s="39"/>
      <c r="B89" s="36"/>
      <c r="C89" s="35"/>
      <c r="D89" s="35"/>
      <c r="E89" s="4" t="s">
        <v>10</v>
      </c>
      <c r="F89" s="3">
        <v>1410</v>
      </c>
      <c r="G89" s="3">
        <v>2910</v>
      </c>
      <c r="H89" s="3">
        <v>399</v>
      </c>
      <c r="I89" s="3">
        <v>399</v>
      </c>
      <c r="J89" s="3">
        <f>I89/F89*100</f>
        <v>28.297872340425535</v>
      </c>
      <c r="K89" s="3">
        <f>I89/G89*100</f>
        <v>13.711340206185568</v>
      </c>
      <c r="L89" s="3">
        <f>I89/H89*100</f>
        <v>100</v>
      </c>
      <c r="M89" s="45"/>
      <c r="N89" s="45"/>
      <c r="O89" s="15"/>
      <c r="P89" s="15"/>
      <c r="Q89" s="15"/>
      <c r="R89" s="15"/>
      <c r="S89" s="2"/>
      <c r="T89" s="15"/>
      <c r="U89" s="15"/>
      <c r="V89" s="15"/>
      <c r="W89" s="15"/>
      <c r="X89" s="15"/>
      <c r="Y89" s="15"/>
      <c r="Z89" s="15"/>
    </row>
    <row r="90" spans="1:26" ht="54" customHeight="1">
      <c r="A90" s="39"/>
      <c r="B90" s="36"/>
      <c r="C90" s="35"/>
      <c r="D90" s="35"/>
      <c r="E90" s="4" t="s">
        <v>14</v>
      </c>
      <c r="F90" s="3" t="s">
        <v>0</v>
      </c>
      <c r="G90" s="3"/>
      <c r="H90" s="3" t="s">
        <v>0</v>
      </c>
      <c r="I90" s="3" t="s">
        <v>0</v>
      </c>
      <c r="J90" s="3" t="s">
        <v>0</v>
      </c>
      <c r="K90" s="3" t="s">
        <v>0</v>
      </c>
      <c r="L90" s="3" t="s">
        <v>0</v>
      </c>
      <c r="M90" s="45"/>
      <c r="N90" s="45"/>
      <c r="O90" s="15"/>
      <c r="P90" s="15"/>
      <c r="Q90" s="15"/>
      <c r="R90" s="15"/>
      <c r="S90" s="2"/>
      <c r="T90" s="15"/>
      <c r="U90" s="15"/>
      <c r="V90" s="15"/>
      <c r="W90" s="15"/>
      <c r="X90" s="15"/>
      <c r="Y90" s="15"/>
      <c r="Z90" s="15"/>
    </row>
    <row r="91" spans="1:26" ht="66.75" customHeight="1">
      <c r="A91" s="39"/>
      <c r="B91" s="36"/>
      <c r="C91" s="35"/>
      <c r="D91" s="35"/>
      <c r="E91" s="4" t="s">
        <v>11</v>
      </c>
      <c r="F91" s="3"/>
      <c r="G91" s="3"/>
      <c r="H91" s="3"/>
      <c r="I91" s="3"/>
      <c r="J91" s="3" t="s">
        <v>0</v>
      </c>
      <c r="K91" s="3" t="s">
        <v>0</v>
      </c>
      <c r="L91" s="3" t="s">
        <v>0</v>
      </c>
      <c r="M91" s="45"/>
      <c r="N91" s="45"/>
      <c r="O91" s="15"/>
      <c r="P91" s="15"/>
      <c r="Q91" s="15"/>
      <c r="R91" s="15"/>
      <c r="S91" s="2"/>
      <c r="T91" s="15"/>
      <c r="U91" s="15"/>
      <c r="V91" s="15"/>
      <c r="W91" s="15"/>
      <c r="X91" s="15"/>
      <c r="Y91" s="15"/>
      <c r="Z91" s="15"/>
    </row>
    <row r="92" spans="1:26" ht="135" customHeight="1">
      <c r="A92" s="39">
        <v>14</v>
      </c>
      <c r="B92" s="36" t="s">
        <v>56</v>
      </c>
      <c r="C92" s="35" t="s">
        <v>71</v>
      </c>
      <c r="D92" s="35" t="s">
        <v>26</v>
      </c>
      <c r="E92" s="4" t="s">
        <v>8</v>
      </c>
      <c r="F92" s="3">
        <f>F93+F94+F95</f>
        <v>48917.7</v>
      </c>
      <c r="G92" s="3">
        <f>G93+G94+G95</f>
        <v>51661.899999999994</v>
      </c>
      <c r="H92" s="3">
        <f>H93+H94+H95</f>
        <v>22410.9</v>
      </c>
      <c r="I92" s="3">
        <f>I93+I94+I95</f>
        <v>22410.9</v>
      </c>
      <c r="J92" s="3">
        <f>I92/F92*100</f>
        <v>45.813478556841396</v>
      </c>
      <c r="K92" s="3">
        <f>I92/G92*100</f>
        <v>43.37993763295582</v>
      </c>
      <c r="L92" s="3">
        <f>I92/H92*100</f>
        <v>100</v>
      </c>
      <c r="M92" s="36" t="s">
        <v>130</v>
      </c>
      <c r="N92" s="36" t="s">
        <v>117</v>
      </c>
      <c r="O92" s="24">
        <f>P92+Q92+R92</f>
        <v>12</v>
      </c>
      <c r="P92" s="25">
        <v>5</v>
      </c>
      <c r="Q92" s="25">
        <v>5</v>
      </c>
      <c r="R92" s="26">
        <v>2</v>
      </c>
      <c r="S92" s="2">
        <v>103.9</v>
      </c>
      <c r="T92" s="15"/>
      <c r="U92" s="15"/>
      <c r="V92" s="15"/>
      <c r="W92" s="15"/>
      <c r="X92" s="15"/>
      <c r="Y92" s="15"/>
      <c r="Z92" s="15"/>
    </row>
    <row r="93" spans="1:26" ht="165.75" customHeight="1">
      <c r="A93" s="39"/>
      <c r="B93" s="36"/>
      <c r="C93" s="35"/>
      <c r="D93" s="35"/>
      <c r="E93" s="4" t="s">
        <v>9</v>
      </c>
      <c r="F93" s="3">
        <v>624.2</v>
      </c>
      <c r="G93" s="3">
        <v>624.2</v>
      </c>
      <c r="H93" s="3">
        <v>0</v>
      </c>
      <c r="I93" s="3">
        <v>0</v>
      </c>
      <c r="J93" s="3">
        <v>0</v>
      </c>
      <c r="K93" s="3">
        <v>0</v>
      </c>
      <c r="L93" s="3">
        <v>0</v>
      </c>
      <c r="M93" s="45"/>
      <c r="N93" s="36"/>
      <c r="O93" s="27"/>
      <c r="P93" s="27"/>
      <c r="Q93" s="27"/>
      <c r="R93" s="28"/>
      <c r="S93" s="2"/>
      <c r="T93" s="15"/>
      <c r="U93" s="15"/>
      <c r="V93" s="15"/>
      <c r="W93" s="15"/>
      <c r="X93" s="15"/>
      <c r="Y93" s="15"/>
      <c r="Z93" s="15"/>
    </row>
    <row r="94" spans="1:26" ht="134.25" customHeight="1">
      <c r="A94" s="39"/>
      <c r="B94" s="36"/>
      <c r="C94" s="35"/>
      <c r="D94" s="35"/>
      <c r="E94" s="4" t="s">
        <v>1</v>
      </c>
      <c r="F94" s="3">
        <v>31877.2</v>
      </c>
      <c r="G94" s="3">
        <v>34621.4</v>
      </c>
      <c r="H94" s="3">
        <v>12323</v>
      </c>
      <c r="I94" s="3">
        <v>12323</v>
      </c>
      <c r="J94" s="3">
        <f>I94/F94*100</f>
        <v>38.65772401591106</v>
      </c>
      <c r="K94" s="3">
        <f>I94/G94*100</f>
        <v>35.59359240238696</v>
      </c>
      <c r="L94" s="3">
        <f>I94/H94*100</f>
        <v>100</v>
      </c>
      <c r="M94" s="45"/>
      <c r="N94" s="36"/>
      <c r="O94" s="27"/>
      <c r="P94" s="27"/>
      <c r="Q94" s="27"/>
      <c r="R94" s="28"/>
      <c r="S94" s="2"/>
      <c r="T94" s="15"/>
      <c r="U94" s="15"/>
      <c r="V94" s="15"/>
      <c r="W94" s="15"/>
      <c r="X94" s="15"/>
      <c r="Y94" s="15"/>
      <c r="Z94" s="15"/>
    </row>
    <row r="95" spans="1:26" ht="142.5" customHeight="1">
      <c r="A95" s="39"/>
      <c r="B95" s="36"/>
      <c r="C95" s="35"/>
      <c r="D95" s="35"/>
      <c r="E95" s="4" t="s">
        <v>10</v>
      </c>
      <c r="F95" s="3">
        <v>16416.3</v>
      </c>
      <c r="G95" s="3">
        <v>16416.3</v>
      </c>
      <c r="H95" s="3">
        <v>10087.9</v>
      </c>
      <c r="I95" s="3">
        <v>10087.9</v>
      </c>
      <c r="J95" s="3">
        <f>I95/F95*100</f>
        <v>61.45050955452812</v>
      </c>
      <c r="K95" s="3">
        <f>I95/G95*100</f>
        <v>61.45050955452812</v>
      </c>
      <c r="L95" s="3">
        <f>I95/H95*100</f>
        <v>100</v>
      </c>
      <c r="M95" s="45"/>
      <c r="N95" s="36"/>
      <c r="O95" s="27"/>
      <c r="P95" s="27"/>
      <c r="Q95" s="27"/>
      <c r="R95" s="28"/>
      <c r="S95" s="2"/>
      <c r="T95" s="15"/>
      <c r="U95" s="15"/>
      <c r="V95" s="15"/>
      <c r="W95" s="15"/>
      <c r="X95" s="15"/>
      <c r="Y95" s="15"/>
      <c r="Z95" s="15"/>
    </row>
    <row r="96" spans="1:26" ht="179.25" customHeight="1">
      <c r="A96" s="39"/>
      <c r="B96" s="36"/>
      <c r="C96" s="35"/>
      <c r="D96" s="35"/>
      <c r="E96" s="4" t="s">
        <v>14</v>
      </c>
      <c r="F96" s="3"/>
      <c r="G96" s="3" t="s">
        <v>0</v>
      </c>
      <c r="H96" s="3" t="s">
        <v>0</v>
      </c>
      <c r="I96" s="3" t="s">
        <v>0</v>
      </c>
      <c r="J96" s="3" t="s">
        <v>0</v>
      </c>
      <c r="K96" s="3" t="s">
        <v>0</v>
      </c>
      <c r="L96" s="3"/>
      <c r="M96" s="45"/>
      <c r="N96" s="36"/>
      <c r="O96" s="27"/>
      <c r="P96" s="27"/>
      <c r="Q96" s="27"/>
      <c r="R96" s="28"/>
      <c r="S96" s="2"/>
      <c r="T96" s="15"/>
      <c r="U96" s="15"/>
      <c r="V96" s="15"/>
      <c r="W96" s="15"/>
      <c r="X96" s="15"/>
      <c r="Y96" s="15"/>
      <c r="Z96" s="15"/>
    </row>
    <row r="97" spans="1:26" ht="133.5" customHeight="1">
      <c r="A97" s="39"/>
      <c r="B97" s="36"/>
      <c r="C97" s="35"/>
      <c r="D97" s="35"/>
      <c r="E97" s="4" t="s">
        <v>11</v>
      </c>
      <c r="F97" s="3" t="s">
        <v>0</v>
      </c>
      <c r="G97" s="3"/>
      <c r="H97" s="3" t="s">
        <v>0</v>
      </c>
      <c r="I97" s="3" t="s">
        <v>0</v>
      </c>
      <c r="J97" s="3" t="s">
        <v>0</v>
      </c>
      <c r="K97" s="3" t="s">
        <v>0</v>
      </c>
      <c r="L97" s="3" t="s">
        <v>0</v>
      </c>
      <c r="M97" s="45"/>
      <c r="N97" s="36"/>
      <c r="O97" s="27"/>
      <c r="P97" s="27"/>
      <c r="Q97" s="27"/>
      <c r="R97" s="28"/>
      <c r="S97" s="2"/>
      <c r="T97" s="15"/>
      <c r="U97" s="15"/>
      <c r="V97" s="15"/>
      <c r="W97" s="15"/>
      <c r="X97" s="15"/>
      <c r="Y97" s="15"/>
      <c r="Z97" s="15"/>
    </row>
    <row r="98" spans="1:26" ht="45.75" customHeight="1">
      <c r="A98" s="40">
        <v>15</v>
      </c>
      <c r="B98" s="46" t="s">
        <v>58</v>
      </c>
      <c r="C98" s="34" t="s">
        <v>89</v>
      </c>
      <c r="D98" s="34" t="s">
        <v>29</v>
      </c>
      <c r="E98" s="29" t="s">
        <v>8</v>
      </c>
      <c r="F98" s="30">
        <f>F99+F100+F101</f>
        <v>7460.9</v>
      </c>
      <c r="G98" s="30">
        <f>G99+G100+G101</f>
        <v>7710.9</v>
      </c>
      <c r="H98" s="30">
        <f>H99+H100+H101</f>
        <v>1694</v>
      </c>
      <c r="I98" s="30">
        <f>I99+I100+I101</f>
        <v>1694</v>
      </c>
      <c r="J98" s="30">
        <f>I98/F98*100</f>
        <v>22.705035585519173</v>
      </c>
      <c r="K98" s="30">
        <f>I98/G98*100</f>
        <v>21.968901165882066</v>
      </c>
      <c r="L98" s="30">
        <f>I98/H98*100</f>
        <v>100</v>
      </c>
      <c r="M98" s="46" t="s">
        <v>92</v>
      </c>
      <c r="N98" s="64" t="s">
        <v>93</v>
      </c>
      <c r="O98" s="15">
        <f>P98+Q98+R98</f>
        <v>6</v>
      </c>
      <c r="P98" s="15">
        <v>2</v>
      </c>
      <c r="Q98" s="15">
        <v>0</v>
      </c>
      <c r="R98" s="15">
        <v>4</v>
      </c>
      <c r="S98" s="2">
        <v>44</v>
      </c>
      <c r="T98" s="15"/>
      <c r="U98" s="15"/>
      <c r="V98" s="15"/>
      <c r="W98" s="15"/>
      <c r="X98" s="15"/>
      <c r="Y98" s="15"/>
      <c r="Z98" s="15"/>
    </row>
    <row r="99" spans="1:26" ht="39" customHeight="1">
      <c r="A99" s="39"/>
      <c r="B99" s="36"/>
      <c r="C99" s="35"/>
      <c r="D99" s="35"/>
      <c r="E99" s="4" t="s">
        <v>9</v>
      </c>
      <c r="F99" s="3"/>
      <c r="G99" s="3"/>
      <c r="H99" s="3"/>
      <c r="I99" s="3"/>
      <c r="J99" s="3"/>
      <c r="K99" s="3"/>
      <c r="L99" s="3"/>
      <c r="M99" s="45"/>
      <c r="N99" s="44"/>
      <c r="O99" s="15"/>
      <c r="P99" s="15"/>
      <c r="Q99" s="15"/>
      <c r="R99" s="15"/>
      <c r="S99" s="2"/>
      <c r="T99" s="15"/>
      <c r="U99" s="15"/>
      <c r="V99" s="15"/>
      <c r="W99" s="15"/>
      <c r="X99" s="15"/>
      <c r="Y99" s="15"/>
      <c r="Z99" s="15"/>
    </row>
    <row r="100" spans="1:26" ht="46.5">
      <c r="A100" s="39"/>
      <c r="B100" s="36"/>
      <c r="C100" s="35"/>
      <c r="D100" s="35"/>
      <c r="E100" s="4" t="s">
        <v>1</v>
      </c>
      <c r="F100" s="3"/>
      <c r="G100" s="3"/>
      <c r="H100" s="3"/>
      <c r="I100" s="3"/>
      <c r="J100" s="3" t="s">
        <v>0</v>
      </c>
      <c r="K100" s="3" t="s">
        <v>0</v>
      </c>
      <c r="L100" s="3" t="s">
        <v>0</v>
      </c>
      <c r="M100" s="45"/>
      <c r="N100" s="44"/>
      <c r="O100" s="15"/>
      <c r="P100" s="15"/>
      <c r="Q100" s="15"/>
      <c r="R100" s="15"/>
      <c r="S100" s="2"/>
      <c r="T100" s="15"/>
      <c r="U100" s="15"/>
      <c r="V100" s="15"/>
      <c r="W100" s="15"/>
      <c r="X100" s="15"/>
      <c r="Y100" s="15"/>
      <c r="Z100" s="15"/>
    </row>
    <row r="101" spans="1:26" ht="51" customHeight="1">
      <c r="A101" s="39"/>
      <c r="B101" s="36"/>
      <c r="C101" s="35"/>
      <c r="D101" s="35"/>
      <c r="E101" s="4" t="s">
        <v>10</v>
      </c>
      <c r="F101" s="3">
        <v>7460.9</v>
      </c>
      <c r="G101" s="3">
        <v>7710.9</v>
      </c>
      <c r="H101" s="3">
        <v>1694</v>
      </c>
      <c r="I101" s="3">
        <v>1694</v>
      </c>
      <c r="J101" s="3">
        <f>I101/F101*100</f>
        <v>22.705035585519173</v>
      </c>
      <c r="K101" s="3">
        <f>I101/G101*100</f>
        <v>21.968901165882066</v>
      </c>
      <c r="L101" s="3">
        <f>I101/H101*100</f>
        <v>100</v>
      </c>
      <c r="M101" s="45"/>
      <c r="N101" s="44"/>
      <c r="O101" s="15"/>
      <c r="P101" s="15"/>
      <c r="Q101" s="15"/>
      <c r="R101" s="15"/>
      <c r="S101" s="2"/>
      <c r="T101" s="15"/>
      <c r="U101" s="15"/>
      <c r="V101" s="15"/>
      <c r="W101" s="15"/>
      <c r="X101" s="15"/>
      <c r="Y101" s="15"/>
      <c r="Z101" s="15"/>
    </row>
    <row r="102" spans="1:26" ht="78" customHeight="1">
      <c r="A102" s="39"/>
      <c r="B102" s="36"/>
      <c r="C102" s="35"/>
      <c r="D102" s="35"/>
      <c r="E102" s="4" t="s">
        <v>14</v>
      </c>
      <c r="F102" s="3"/>
      <c r="G102" s="3"/>
      <c r="H102" s="3"/>
      <c r="I102" s="3"/>
      <c r="J102" s="3"/>
      <c r="K102" s="3"/>
      <c r="L102" s="3"/>
      <c r="M102" s="45"/>
      <c r="N102" s="44"/>
      <c r="O102" s="15"/>
      <c r="P102" s="15"/>
      <c r="Q102" s="15"/>
      <c r="R102" s="15"/>
      <c r="S102" s="2"/>
      <c r="T102" s="15"/>
      <c r="U102" s="15"/>
      <c r="V102" s="15"/>
      <c r="W102" s="15"/>
      <c r="X102" s="15"/>
      <c r="Y102" s="15"/>
      <c r="Z102" s="15"/>
    </row>
    <row r="103" spans="1:26" ht="49.5" customHeight="1">
      <c r="A103" s="39"/>
      <c r="B103" s="36"/>
      <c r="C103" s="35"/>
      <c r="D103" s="35"/>
      <c r="E103" s="4" t="s">
        <v>11</v>
      </c>
      <c r="F103" s="3" t="s">
        <v>0</v>
      </c>
      <c r="G103" s="3" t="s">
        <v>0</v>
      </c>
      <c r="H103" s="3" t="s">
        <v>0</v>
      </c>
      <c r="I103" s="3" t="s">
        <v>0</v>
      </c>
      <c r="J103" s="3" t="s">
        <v>0</v>
      </c>
      <c r="K103" s="3" t="s">
        <v>0</v>
      </c>
      <c r="L103" s="3"/>
      <c r="M103" s="45"/>
      <c r="N103" s="44"/>
      <c r="O103" s="15"/>
      <c r="P103" s="15"/>
      <c r="Q103" s="15"/>
      <c r="R103" s="15"/>
      <c r="S103" s="2"/>
      <c r="T103" s="15"/>
      <c r="U103" s="15"/>
      <c r="V103" s="15"/>
      <c r="W103" s="15"/>
      <c r="X103" s="15"/>
      <c r="Y103" s="15"/>
      <c r="Z103" s="15"/>
    </row>
    <row r="104" spans="1:26" ht="75.75" customHeight="1">
      <c r="A104" s="39">
        <v>16</v>
      </c>
      <c r="B104" s="36" t="s">
        <v>59</v>
      </c>
      <c r="C104" s="35" t="s">
        <v>72</v>
      </c>
      <c r="D104" s="35" t="s">
        <v>28</v>
      </c>
      <c r="E104" s="4" t="s">
        <v>8</v>
      </c>
      <c r="F104" s="3">
        <f>F105+F106+F107+F109</f>
        <v>115736.79999999999</v>
      </c>
      <c r="G104" s="3">
        <f>G105+G106+G107+G109</f>
        <v>170575.3</v>
      </c>
      <c r="H104" s="3">
        <f>H105+H106+H107+H109</f>
        <v>77544.2</v>
      </c>
      <c r="I104" s="3">
        <f>I105+I106+I107+I109</f>
        <v>77544.2</v>
      </c>
      <c r="J104" s="3">
        <f>I104/F104*100</f>
        <v>67.00047003200366</v>
      </c>
      <c r="K104" s="3">
        <f>I104/G104*100</f>
        <v>45.460391979378024</v>
      </c>
      <c r="L104" s="3">
        <f>I104/H104*100</f>
        <v>100</v>
      </c>
      <c r="M104" s="36" t="s">
        <v>131</v>
      </c>
      <c r="N104" s="36" t="s">
        <v>136</v>
      </c>
      <c r="O104" s="15">
        <f>P104+Q104+R104</f>
        <v>6</v>
      </c>
      <c r="P104" s="15">
        <v>5</v>
      </c>
      <c r="Q104" s="15"/>
      <c r="R104" s="15">
        <v>1</v>
      </c>
      <c r="S104" s="2">
        <v>88.7</v>
      </c>
      <c r="T104" s="15"/>
      <c r="U104" s="15"/>
      <c r="V104" s="15"/>
      <c r="W104" s="15"/>
      <c r="X104" s="15"/>
      <c r="Y104" s="15"/>
      <c r="Z104" s="15"/>
    </row>
    <row r="105" spans="1:26" ht="66.75" customHeight="1">
      <c r="A105" s="39"/>
      <c r="B105" s="36"/>
      <c r="C105" s="35"/>
      <c r="D105" s="35"/>
      <c r="E105" s="4" t="s">
        <v>9</v>
      </c>
      <c r="F105" s="3"/>
      <c r="G105" s="3"/>
      <c r="H105" s="3"/>
      <c r="I105" s="3"/>
      <c r="J105" s="3"/>
      <c r="K105" s="3"/>
      <c r="L105" s="3"/>
      <c r="M105" s="45"/>
      <c r="N105" s="45"/>
      <c r="O105" s="15"/>
      <c r="P105" s="15"/>
      <c r="Q105" s="15"/>
      <c r="R105" s="15"/>
      <c r="S105" s="2"/>
      <c r="T105" s="15"/>
      <c r="U105" s="15"/>
      <c r="V105" s="15"/>
      <c r="W105" s="15"/>
      <c r="X105" s="15"/>
      <c r="Y105" s="15"/>
      <c r="Z105" s="15"/>
    </row>
    <row r="106" spans="1:26" ht="59.25" customHeight="1">
      <c r="A106" s="39"/>
      <c r="B106" s="36"/>
      <c r="C106" s="35"/>
      <c r="D106" s="35"/>
      <c r="E106" s="4" t="s">
        <v>1</v>
      </c>
      <c r="F106" s="3">
        <v>2510.9</v>
      </c>
      <c r="G106" s="3">
        <v>2510.9</v>
      </c>
      <c r="H106" s="3">
        <v>0</v>
      </c>
      <c r="I106" s="3">
        <v>0</v>
      </c>
      <c r="J106" s="3">
        <f>I106/F106*100</f>
        <v>0</v>
      </c>
      <c r="K106" s="3">
        <f>I106/G106*100</f>
        <v>0</v>
      </c>
      <c r="L106" s="3">
        <v>0</v>
      </c>
      <c r="M106" s="45"/>
      <c r="N106" s="45"/>
      <c r="O106" s="15"/>
      <c r="P106" s="15"/>
      <c r="Q106" s="15"/>
      <c r="R106" s="15"/>
      <c r="S106" s="2"/>
      <c r="T106" s="15"/>
      <c r="U106" s="15"/>
      <c r="V106" s="15"/>
      <c r="W106" s="15"/>
      <c r="X106" s="15"/>
      <c r="Y106" s="15"/>
      <c r="Z106" s="15"/>
    </row>
    <row r="107" spans="1:26" ht="65.25" customHeight="1">
      <c r="A107" s="39"/>
      <c r="B107" s="36"/>
      <c r="C107" s="35"/>
      <c r="D107" s="35"/>
      <c r="E107" s="4" t="s">
        <v>10</v>
      </c>
      <c r="F107" s="3">
        <v>113225.9</v>
      </c>
      <c r="G107" s="3">
        <v>168064.4</v>
      </c>
      <c r="H107" s="3">
        <v>77544.2</v>
      </c>
      <c r="I107" s="3">
        <v>77544.2</v>
      </c>
      <c r="J107" s="3">
        <f>I107/F107*100</f>
        <v>68.48627390022955</v>
      </c>
      <c r="K107" s="3">
        <f>I107/G107*100</f>
        <v>46.139575067652636</v>
      </c>
      <c r="L107" s="3">
        <f>I107/H107*100</f>
        <v>100</v>
      </c>
      <c r="M107" s="45"/>
      <c r="N107" s="45"/>
      <c r="O107" s="15"/>
      <c r="P107" s="15"/>
      <c r="Q107" s="15"/>
      <c r="R107" s="15"/>
      <c r="S107" s="2"/>
      <c r="T107" s="15"/>
      <c r="U107" s="15"/>
      <c r="V107" s="15"/>
      <c r="W107" s="15"/>
      <c r="X107" s="15"/>
      <c r="Y107" s="15"/>
      <c r="Z107" s="15"/>
    </row>
    <row r="108" spans="1:26" ht="64.5" customHeight="1">
      <c r="A108" s="39"/>
      <c r="B108" s="36"/>
      <c r="C108" s="35"/>
      <c r="D108" s="35"/>
      <c r="E108" s="4" t="s">
        <v>14</v>
      </c>
      <c r="F108" s="3"/>
      <c r="G108" s="3" t="s">
        <v>0</v>
      </c>
      <c r="H108" s="3" t="s">
        <v>0</v>
      </c>
      <c r="I108" s="3" t="s">
        <v>0</v>
      </c>
      <c r="J108" s="3" t="s">
        <v>0</v>
      </c>
      <c r="K108" s="3" t="s">
        <v>0</v>
      </c>
      <c r="L108" s="3" t="s">
        <v>0</v>
      </c>
      <c r="M108" s="45"/>
      <c r="N108" s="45"/>
      <c r="O108" s="15"/>
      <c r="P108" s="15"/>
      <c r="Q108" s="15"/>
      <c r="R108" s="15"/>
      <c r="S108" s="2"/>
      <c r="T108" s="15"/>
      <c r="U108" s="15"/>
      <c r="V108" s="15"/>
      <c r="W108" s="15"/>
      <c r="X108" s="15"/>
      <c r="Y108" s="15"/>
      <c r="Z108" s="15"/>
    </row>
    <row r="109" spans="1:26" ht="51" customHeight="1">
      <c r="A109" s="39"/>
      <c r="B109" s="36"/>
      <c r="C109" s="35"/>
      <c r="D109" s="35"/>
      <c r="E109" s="4" t="s">
        <v>11</v>
      </c>
      <c r="F109" s="3"/>
      <c r="G109" s="3"/>
      <c r="H109" s="3"/>
      <c r="I109" s="3"/>
      <c r="J109" s="3"/>
      <c r="K109" s="3"/>
      <c r="L109" s="3"/>
      <c r="M109" s="45"/>
      <c r="N109" s="45"/>
      <c r="O109" s="15"/>
      <c r="P109" s="15"/>
      <c r="Q109" s="15"/>
      <c r="R109" s="15"/>
      <c r="S109" s="2"/>
      <c r="T109" s="15"/>
      <c r="U109" s="15"/>
      <c r="V109" s="15"/>
      <c r="W109" s="15"/>
      <c r="X109" s="15"/>
      <c r="Y109" s="15"/>
      <c r="Z109" s="15"/>
    </row>
    <row r="110" spans="1:26" ht="87.75" customHeight="1">
      <c r="A110" s="39">
        <v>17</v>
      </c>
      <c r="B110" s="36" t="s">
        <v>57</v>
      </c>
      <c r="C110" s="35" t="s">
        <v>90</v>
      </c>
      <c r="D110" s="35" t="s">
        <v>31</v>
      </c>
      <c r="E110" s="4" t="s">
        <v>8</v>
      </c>
      <c r="F110" s="3">
        <f>F111+F112+F113+F115</f>
        <v>9982.3</v>
      </c>
      <c r="G110" s="3">
        <f>G111+G112+G113+G115</f>
        <v>6601</v>
      </c>
      <c r="H110" s="3">
        <f>H111+H112+H113+H115</f>
        <v>930.1</v>
      </c>
      <c r="I110" s="3">
        <f>I111+I112+I113+I115</f>
        <v>930.1</v>
      </c>
      <c r="J110" s="3">
        <f>I110/F110*100</f>
        <v>9.317491960770564</v>
      </c>
      <c r="K110" s="3">
        <f>I110/G110*100</f>
        <v>14.09028935009847</v>
      </c>
      <c r="L110" s="3">
        <f>I110/H110*100</f>
        <v>100</v>
      </c>
      <c r="M110" s="36" t="s">
        <v>111</v>
      </c>
      <c r="N110" s="36" t="s">
        <v>99</v>
      </c>
      <c r="O110" s="15">
        <f>P110+Q110+R110</f>
        <v>8</v>
      </c>
      <c r="P110" s="15">
        <v>5</v>
      </c>
      <c r="Q110" s="15">
        <v>0</v>
      </c>
      <c r="R110" s="15">
        <v>3</v>
      </c>
      <c r="S110" s="2">
        <v>55.6</v>
      </c>
      <c r="T110" s="15"/>
      <c r="U110" s="15"/>
      <c r="V110" s="15"/>
      <c r="W110" s="15"/>
      <c r="X110" s="15"/>
      <c r="Y110" s="15"/>
      <c r="Z110" s="15"/>
    </row>
    <row r="111" spans="1:26" ht="96" customHeight="1">
      <c r="A111" s="39"/>
      <c r="B111" s="36"/>
      <c r="C111" s="35"/>
      <c r="D111" s="35"/>
      <c r="E111" s="4" t="s">
        <v>9</v>
      </c>
      <c r="F111" s="3"/>
      <c r="G111" s="3"/>
      <c r="H111" s="3"/>
      <c r="I111" s="3"/>
      <c r="J111" s="3"/>
      <c r="K111" s="3"/>
      <c r="L111" s="3"/>
      <c r="M111" s="45"/>
      <c r="N111" s="45"/>
      <c r="O111" s="15"/>
      <c r="P111" s="15"/>
      <c r="Q111" s="15"/>
      <c r="R111" s="15"/>
      <c r="S111" s="2"/>
      <c r="T111" s="15"/>
      <c r="U111" s="15"/>
      <c r="V111" s="15"/>
      <c r="W111" s="15"/>
      <c r="X111" s="15"/>
      <c r="Y111" s="15"/>
      <c r="Z111" s="15"/>
    </row>
    <row r="112" spans="1:26" ht="108.75" customHeight="1">
      <c r="A112" s="39"/>
      <c r="B112" s="36"/>
      <c r="C112" s="35"/>
      <c r="D112" s="35"/>
      <c r="E112" s="4" t="s">
        <v>1</v>
      </c>
      <c r="F112" s="3"/>
      <c r="G112" s="3"/>
      <c r="H112" s="3"/>
      <c r="I112" s="3"/>
      <c r="J112" s="3"/>
      <c r="K112" s="3"/>
      <c r="L112" s="3"/>
      <c r="M112" s="45"/>
      <c r="N112" s="45"/>
      <c r="O112" s="15"/>
      <c r="P112" s="15"/>
      <c r="Q112" s="15"/>
      <c r="R112" s="15"/>
      <c r="S112" s="2"/>
      <c r="T112" s="15"/>
      <c r="U112" s="15"/>
      <c r="V112" s="15"/>
      <c r="W112" s="15"/>
      <c r="X112" s="15"/>
      <c r="Y112" s="15"/>
      <c r="Z112" s="15"/>
    </row>
    <row r="113" spans="1:26" ht="57.75" customHeight="1">
      <c r="A113" s="39"/>
      <c r="B113" s="36"/>
      <c r="C113" s="35"/>
      <c r="D113" s="35"/>
      <c r="E113" s="4" t="s">
        <v>10</v>
      </c>
      <c r="F113" s="3">
        <v>9982.3</v>
      </c>
      <c r="G113" s="3">
        <v>6601</v>
      </c>
      <c r="H113" s="3">
        <v>930.1</v>
      </c>
      <c r="I113" s="3">
        <v>930.1</v>
      </c>
      <c r="J113" s="3">
        <f>I113/F113*100</f>
        <v>9.317491960770564</v>
      </c>
      <c r="K113" s="3">
        <f>I113/G113*100</f>
        <v>14.09028935009847</v>
      </c>
      <c r="L113" s="3">
        <f>I113/H113*100</f>
        <v>100</v>
      </c>
      <c r="M113" s="45"/>
      <c r="N113" s="45"/>
      <c r="O113" s="15"/>
      <c r="P113" s="15"/>
      <c r="Q113" s="15"/>
      <c r="R113" s="15"/>
      <c r="S113" s="2"/>
      <c r="T113" s="15"/>
      <c r="U113" s="15"/>
      <c r="V113" s="15"/>
      <c r="W113" s="15"/>
      <c r="X113" s="15"/>
      <c r="Y113" s="15"/>
      <c r="Z113" s="15"/>
    </row>
    <row r="114" spans="1:26" ht="99" customHeight="1">
      <c r="A114" s="39"/>
      <c r="B114" s="36"/>
      <c r="C114" s="35"/>
      <c r="D114" s="35"/>
      <c r="E114" s="4" t="s">
        <v>14</v>
      </c>
      <c r="F114" s="3"/>
      <c r="G114" s="3"/>
      <c r="H114" s="3"/>
      <c r="I114" s="3"/>
      <c r="J114" s="3"/>
      <c r="K114" s="3"/>
      <c r="L114" s="3"/>
      <c r="M114" s="45"/>
      <c r="N114" s="45"/>
      <c r="O114" s="15"/>
      <c r="P114" s="15"/>
      <c r="Q114" s="15"/>
      <c r="R114" s="15"/>
      <c r="S114" s="2"/>
      <c r="T114" s="15"/>
      <c r="U114" s="15"/>
      <c r="V114" s="15"/>
      <c r="W114" s="15"/>
      <c r="X114" s="15"/>
      <c r="Y114" s="15"/>
      <c r="Z114" s="15"/>
    </row>
    <row r="115" spans="1:26" ht="63" customHeight="1">
      <c r="A115" s="39"/>
      <c r="B115" s="36"/>
      <c r="C115" s="35"/>
      <c r="D115" s="35"/>
      <c r="E115" s="4" t="s">
        <v>11</v>
      </c>
      <c r="F115" s="3"/>
      <c r="G115" s="3"/>
      <c r="H115" s="3"/>
      <c r="I115" s="3"/>
      <c r="J115" s="3"/>
      <c r="K115" s="3"/>
      <c r="L115" s="3"/>
      <c r="M115" s="45"/>
      <c r="N115" s="45"/>
      <c r="O115" s="15"/>
      <c r="P115" s="15"/>
      <c r="Q115" s="15"/>
      <c r="R115" s="15"/>
      <c r="S115" s="2"/>
      <c r="T115" s="15"/>
      <c r="U115" s="15"/>
      <c r="V115" s="15"/>
      <c r="W115" s="15"/>
      <c r="X115" s="15"/>
      <c r="Y115" s="15"/>
      <c r="Z115" s="15"/>
    </row>
    <row r="116" spans="1:26" ht="93" customHeight="1">
      <c r="A116" s="39">
        <v>18</v>
      </c>
      <c r="B116" s="36" t="s">
        <v>60</v>
      </c>
      <c r="C116" s="35" t="s">
        <v>73</v>
      </c>
      <c r="D116" s="35" t="s">
        <v>75</v>
      </c>
      <c r="E116" s="4" t="s">
        <v>8</v>
      </c>
      <c r="F116" s="3">
        <f>F117+F118+F119+F121</f>
        <v>31628.7</v>
      </c>
      <c r="G116" s="3">
        <f>G117+G118+G119+G121</f>
        <v>31628.7</v>
      </c>
      <c r="H116" s="3">
        <f>H117+H118+H119+H121</f>
        <v>11620.3</v>
      </c>
      <c r="I116" s="3">
        <f>I117+I118+I119+I121</f>
        <v>11620.3</v>
      </c>
      <c r="J116" s="3">
        <f>I116/F116*100</f>
        <v>36.7397332169833</v>
      </c>
      <c r="K116" s="3">
        <f>I116/G116*100</f>
        <v>36.7397332169833</v>
      </c>
      <c r="L116" s="3">
        <f>I116/H116*100</f>
        <v>100</v>
      </c>
      <c r="M116" s="36" t="s">
        <v>113</v>
      </c>
      <c r="N116" s="36" t="s">
        <v>97</v>
      </c>
      <c r="O116" s="15">
        <f>P116+Q116+R116</f>
        <v>4</v>
      </c>
      <c r="P116" s="15">
        <v>2</v>
      </c>
      <c r="Q116" s="15">
        <v>1</v>
      </c>
      <c r="R116" s="15">
        <v>1</v>
      </c>
      <c r="S116" s="2">
        <v>78.7</v>
      </c>
      <c r="T116" s="15"/>
      <c r="U116" s="15"/>
      <c r="V116" s="15"/>
      <c r="W116" s="15"/>
      <c r="X116" s="15"/>
      <c r="Y116" s="15"/>
      <c r="Z116" s="15"/>
    </row>
    <row r="117" spans="1:26" ht="86.25" customHeight="1">
      <c r="A117" s="39"/>
      <c r="B117" s="36"/>
      <c r="C117" s="35"/>
      <c r="D117" s="35"/>
      <c r="E117" s="4" t="s">
        <v>9</v>
      </c>
      <c r="F117" s="3"/>
      <c r="G117" s="3"/>
      <c r="H117" s="3"/>
      <c r="I117" s="3"/>
      <c r="J117" s="3"/>
      <c r="K117" s="3"/>
      <c r="L117" s="3"/>
      <c r="M117" s="45"/>
      <c r="N117" s="45"/>
      <c r="O117" s="15"/>
      <c r="P117" s="15"/>
      <c r="Q117" s="15"/>
      <c r="R117" s="15"/>
      <c r="S117" s="2"/>
      <c r="T117" s="15"/>
      <c r="U117" s="15"/>
      <c r="V117" s="15"/>
      <c r="W117" s="15"/>
      <c r="X117" s="15"/>
      <c r="Y117" s="15"/>
      <c r="Z117" s="15"/>
    </row>
    <row r="118" spans="1:26" ht="108.75" customHeight="1">
      <c r="A118" s="39"/>
      <c r="B118" s="36"/>
      <c r="C118" s="35"/>
      <c r="D118" s="35"/>
      <c r="E118" s="4" t="s">
        <v>1</v>
      </c>
      <c r="F118" s="3">
        <v>0</v>
      </c>
      <c r="G118" s="3">
        <v>0</v>
      </c>
      <c r="H118" s="3">
        <v>0</v>
      </c>
      <c r="I118" s="3">
        <v>0</v>
      </c>
      <c r="J118" s="3" t="s">
        <v>0</v>
      </c>
      <c r="K118" s="3" t="s">
        <v>0</v>
      </c>
      <c r="L118" s="3" t="s">
        <v>0</v>
      </c>
      <c r="M118" s="45"/>
      <c r="N118" s="45"/>
      <c r="O118" s="15"/>
      <c r="P118" s="15"/>
      <c r="Q118" s="15"/>
      <c r="R118" s="15"/>
      <c r="S118" s="2"/>
      <c r="T118" s="15"/>
      <c r="U118" s="15"/>
      <c r="V118" s="15"/>
      <c r="W118" s="15"/>
      <c r="X118" s="15"/>
      <c r="Y118" s="15"/>
      <c r="Z118" s="15"/>
    </row>
    <row r="119" spans="1:26" ht="90" customHeight="1">
      <c r="A119" s="39"/>
      <c r="B119" s="36"/>
      <c r="C119" s="35"/>
      <c r="D119" s="35"/>
      <c r="E119" s="4" t="s">
        <v>10</v>
      </c>
      <c r="F119" s="3">
        <v>31628.7</v>
      </c>
      <c r="G119" s="3">
        <v>31628.7</v>
      </c>
      <c r="H119" s="3">
        <v>11620.3</v>
      </c>
      <c r="I119" s="3">
        <v>11620.3</v>
      </c>
      <c r="J119" s="3">
        <f>I119/F119*100</f>
        <v>36.7397332169833</v>
      </c>
      <c r="K119" s="3">
        <f>I119/G119*100</f>
        <v>36.7397332169833</v>
      </c>
      <c r="L119" s="3">
        <f>I119/H119*100</f>
        <v>100</v>
      </c>
      <c r="M119" s="45"/>
      <c r="N119" s="45"/>
      <c r="O119" s="15"/>
      <c r="P119" s="15"/>
      <c r="Q119" s="15"/>
      <c r="R119" s="15"/>
      <c r="S119" s="2"/>
      <c r="T119" s="15"/>
      <c r="U119" s="15"/>
      <c r="V119" s="15"/>
      <c r="W119" s="15"/>
      <c r="X119" s="15"/>
      <c r="Y119" s="15"/>
      <c r="Z119" s="15"/>
    </row>
    <row r="120" spans="1:26" ht="78.75" customHeight="1">
      <c r="A120" s="39"/>
      <c r="B120" s="36"/>
      <c r="C120" s="35"/>
      <c r="D120" s="35"/>
      <c r="E120" s="4" t="s">
        <v>14</v>
      </c>
      <c r="F120" s="3"/>
      <c r="G120" s="3" t="s">
        <v>0</v>
      </c>
      <c r="H120" s="3" t="s">
        <v>0</v>
      </c>
      <c r="I120" s="3" t="s">
        <v>0</v>
      </c>
      <c r="J120" s="3" t="s">
        <v>0</v>
      </c>
      <c r="K120" s="3" t="s">
        <v>0</v>
      </c>
      <c r="L120" s="3"/>
      <c r="M120" s="45"/>
      <c r="N120" s="45"/>
      <c r="O120" s="15"/>
      <c r="P120" s="15"/>
      <c r="Q120" s="15"/>
      <c r="R120" s="15"/>
      <c r="S120" s="2"/>
      <c r="T120" s="15"/>
      <c r="U120" s="15"/>
      <c r="V120" s="15"/>
      <c r="W120" s="15"/>
      <c r="X120" s="15"/>
      <c r="Y120" s="15"/>
      <c r="Z120" s="15"/>
    </row>
    <row r="121" spans="1:26" ht="87.75" customHeight="1">
      <c r="A121" s="39"/>
      <c r="B121" s="36"/>
      <c r="C121" s="35"/>
      <c r="D121" s="35"/>
      <c r="E121" s="4" t="s">
        <v>11</v>
      </c>
      <c r="F121" s="3"/>
      <c r="G121" s="3"/>
      <c r="H121" s="3"/>
      <c r="I121" s="3"/>
      <c r="J121" s="3"/>
      <c r="K121" s="3"/>
      <c r="L121" s="3"/>
      <c r="M121" s="45"/>
      <c r="N121" s="45"/>
      <c r="O121" s="15"/>
      <c r="P121" s="15"/>
      <c r="Q121" s="15"/>
      <c r="R121" s="15"/>
      <c r="S121" s="2"/>
      <c r="T121" s="15"/>
      <c r="U121" s="15"/>
      <c r="V121" s="15"/>
      <c r="W121" s="15"/>
      <c r="X121" s="15"/>
      <c r="Y121" s="15"/>
      <c r="Z121" s="15"/>
    </row>
    <row r="122" spans="1:26" ht="86.25" customHeight="1">
      <c r="A122" s="39">
        <v>19</v>
      </c>
      <c r="B122" s="36" t="s">
        <v>61</v>
      </c>
      <c r="C122" s="35" t="s">
        <v>91</v>
      </c>
      <c r="D122" s="35" t="s">
        <v>30</v>
      </c>
      <c r="E122" s="4" t="s">
        <v>8</v>
      </c>
      <c r="F122" s="3">
        <f>F123+F124+F125+F127</f>
        <v>20423.1</v>
      </c>
      <c r="G122" s="3">
        <f>G123+G124+G125+G127</f>
        <v>21576.5</v>
      </c>
      <c r="H122" s="3">
        <f>H123+H124+H125+H127</f>
        <v>10851.4</v>
      </c>
      <c r="I122" s="3">
        <f>I123+I124+I125+I127</f>
        <v>10851.4</v>
      </c>
      <c r="J122" s="3">
        <f>I122/F122*100</f>
        <v>53.13297197780944</v>
      </c>
      <c r="K122" s="3">
        <f>I122/G122*100</f>
        <v>50.29267953560586</v>
      </c>
      <c r="L122" s="3">
        <f>I122/H122*100</f>
        <v>100</v>
      </c>
      <c r="M122" s="37" t="s">
        <v>132</v>
      </c>
      <c r="N122" s="49" t="s">
        <v>116</v>
      </c>
      <c r="O122" s="15">
        <f>P122+Q122+R122</f>
        <v>7</v>
      </c>
      <c r="P122" s="15">
        <v>0</v>
      </c>
      <c r="Q122" s="15">
        <v>5</v>
      </c>
      <c r="R122" s="15">
        <v>2</v>
      </c>
      <c r="S122" s="2">
        <v>57.2</v>
      </c>
      <c r="T122" s="15"/>
      <c r="U122" s="15"/>
      <c r="V122" s="15"/>
      <c r="W122" s="15"/>
      <c r="X122" s="15"/>
      <c r="Y122" s="15"/>
      <c r="Z122" s="15"/>
    </row>
    <row r="123" spans="1:26" ht="46.5" customHeight="1">
      <c r="A123" s="39"/>
      <c r="B123" s="36"/>
      <c r="C123" s="35"/>
      <c r="D123" s="35"/>
      <c r="E123" s="4" t="s">
        <v>9</v>
      </c>
      <c r="F123" s="3"/>
      <c r="G123" s="3"/>
      <c r="H123" s="3"/>
      <c r="I123" s="3"/>
      <c r="J123" s="3"/>
      <c r="K123" s="3"/>
      <c r="L123" s="3"/>
      <c r="M123" s="38"/>
      <c r="N123" s="50"/>
      <c r="O123" s="15"/>
      <c r="P123" s="15"/>
      <c r="Q123" s="15"/>
      <c r="R123" s="15"/>
      <c r="S123" s="2"/>
      <c r="T123" s="15"/>
      <c r="U123" s="15"/>
      <c r="V123" s="15"/>
      <c r="W123" s="15"/>
      <c r="X123" s="15"/>
      <c r="Y123" s="15"/>
      <c r="Z123" s="15"/>
    </row>
    <row r="124" spans="1:26" ht="55.5" customHeight="1">
      <c r="A124" s="39"/>
      <c r="B124" s="36"/>
      <c r="C124" s="35"/>
      <c r="D124" s="35"/>
      <c r="E124" s="4" t="s">
        <v>1</v>
      </c>
      <c r="F124" s="3"/>
      <c r="G124" s="3"/>
      <c r="H124" s="3"/>
      <c r="I124" s="3"/>
      <c r="J124" s="3" t="s">
        <v>0</v>
      </c>
      <c r="K124" s="3" t="s">
        <v>0</v>
      </c>
      <c r="L124" s="3" t="s">
        <v>0</v>
      </c>
      <c r="M124" s="38"/>
      <c r="N124" s="50"/>
      <c r="O124" s="15"/>
      <c r="P124" s="15"/>
      <c r="Q124" s="15"/>
      <c r="R124" s="15"/>
      <c r="S124" s="2"/>
      <c r="T124" s="15"/>
      <c r="U124" s="15"/>
      <c r="V124" s="15"/>
      <c r="W124" s="15"/>
      <c r="X124" s="15"/>
      <c r="Y124" s="15"/>
      <c r="Z124" s="15"/>
    </row>
    <row r="125" spans="1:26" ht="48.75" customHeight="1">
      <c r="A125" s="39"/>
      <c r="B125" s="36"/>
      <c r="C125" s="35"/>
      <c r="D125" s="35"/>
      <c r="E125" s="4" t="s">
        <v>10</v>
      </c>
      <c r="F125" s="3">
        <v>20423.1</v>
      </c>
      <c r="G125" s="3">
        <v>21576.5</v>
      </c>
      <c r="H125" s="3">
        <v>10851.4</v>
      </c>
      <c r="I125" s="3">
        <v>10851.4</v>
      </c>
      <c r="J125" s="3">
        <f>I125/F125*100</f>
        <v>53.13297197780944</v>
      </c>
      <c r="K125" s="3">
        <f>I125/G125*100</f>
        <v>50.29267953560586</v>
      </c>
      <c r="L125" s="3">
        <f>I125/H125*100</f>
        <v>100</v>
      </c>
      <c r="M125" s="38"/>
      <c r="N125" s="50"/>
      <c r="O125" s="15"/>
      <c r="P125" s="15"/>
      <c r="Q125" s="15"/>
      <c r="R125" s="15"/>
      <c r="S125" s="2"/>
      <c r="T125" s="15"/>
      <c r="U125" s="15"/>
      <c r="V125" s="15"/>
      <c r="W125" s="15"/>
      <c r="X125" s="15"/>
      <c r="Y125" s="15"/>
      <c r="Z125" s="15"/>
    </row>
    <row r="126" spans="1:26" ht="48.75" customHeight="1">
      <c r="A126" s="39"/>
      <c r="B126" s="36"/>
      <c r="C126" s="35"/>
      <c r="D126" s="35"/>
      <c r="E126" s="4" t="s">
        <v>14</v>
      </c>
      <c r="F126" s="3"/>
      <c r="G126" s="3"/>
      <c r="H126" s="3"/>
      <c r="I126" s="3"/>
      <c r="J126" s="3"/>
      <c r="K126" s="3"/>
      <c r="L126" s="3"/>
      <c r="M126" s="38"/>
      <c r="N126" s="50"/>
      <c r="O126" s="15"/>
      <c r="P126" s="15"/>
      <c r="Q126" s="15"/>
      <c r="R126" s="15"/>
      <c r="S126" s="2"/>
      <c r="T126" s="15"/>
      <c r="U126" s="15"/>
      <c r="V126" s="15"/>
      <c r="W126" s="15"/>
      <c r="X126" s="15"/>
      <c r="Y126" s="15"/>
      <c r="Z126" s="15"/>
    </row>
    <row r="127" spans="1:26" ht="95.25" customHeight="1">
      <c r="A127" s="39"/>
      <c r="B127" s="36"/>
      <c r="C127" s="35"/>
      <c r="D127" s="35"/>
      <c r="E127" s="4" t="s">
        <v>11</v>
      </c>
      <c r="F127" s="3"/>
      <c r="G127" s="3"/>
      <c r="H127" s="3"/>
      <c r="I127" s="3"/>
      <c r="J127" s="3"/>
      <c r="K127" s="3"/>
      <c r="L127" s="3"/>
      <c r="M127" s="46"/>
      <c r="N127" s="51"/>
      <c r="O127" s="15"/>
      <c r="P127" s="15"/>
      <c r="Q127" s="15"/>
      <c r="R127" s="15"/>
      <c r="S127" s="2"/>
      <c r="T127" s="15"/>
      <c r="U127" s="15"/>
      <c r="V127" s="15"/>
      <c r="W127" s="15"/>
      <c r="X127" s="15"/>
      <c r="Y127" s="15"/>
      <c r="Z127" s="15"/>
    </row>
    <row r="128" spans="1:26" ht="129" customHeight="1">
      <c r="A128" s="41">
        <v>20</v>
      </c>
      <c r="B128" s="37" t="s">
        <v>62</v>
      </c>
      <c r="C128" s="47" t="s">
        <v>77</v>
      </c>
      <c r="D128" s="47" t="s">
        <v>32</v>
      </c>
      <c r="E128" s="4" t="s">
        <v>8</v>
      </c>
      <c r="F128" s="3">
        <f>F129+F130+F131+F133</f>
        <v>480960.60000000003</v>
      </c>
      <c r="G128" s="3">
        <f>G129+G130+G131+G133</f>
        <v>475107.9</v>
      </c>
      <c r="H128" s="3">
        <f>H129+H130+H131+H133</f>
        <v>236458.6</v>
      </c>
      <c r="I128" s="3">
        <f>I129+I130+I131+I133</f>
        <v>236394.6</v>
      </c>
      <c r="J128" s="3">
        <f>I128/F128*100</f>
        <v>49.150512536785754</v>
      </c>
      <c r="K128" s="3">
        <f>I128/G128*100</f>
        <v>49.755981746462226</v>
      </c>
      <c r="L128" s="3">
        <f>I128/H128*100</f>
        <v>99.97293395122867</v>
      </c>
      <c r="M128" s="36" t="s">
        <v>100</v>
      </c>
      <c r="N128" s="37" t="s">
        <v>101</v>
      </c>
      <c r="O128" s="15">
        <f>P128+Q128+R128</f>
        <v>8</v>
      </c>
      <c r="P128" s="15">
        <v>5</v>
      </c>
      <c r="Q128" s="15">
        <v>2</v>
      </c>
      <c r="R128" s="15">
        <v>1</v>
      </c>
      <c r="S128" s="2">
        <v>81.2</v>
      </c>
      <c r="T128" s="15"/>
      <c r="U128" s="15"/>
      <c r="V128" s="15"/>
      <c r="W128" s="15"/>
      <c r="X128" s="15"/>
      <c r="Y128" s="15"/>
      <c r="Z128" s="15"/>
    </row>
    <row r="129" spans="1:26" ht="72" customHeight="1">
      <c r="A129" s="42"/>
      <c r="B129" s="38"/>
      <c r="C129" s="48"/>
      <c r="D129" s="48"/>
      <c r="E129" s="4" t="s">
        <v>9</v>
      </c>
      <c r="F129" s="3">
        <v>4274.7</v>
      </c>
      <c r="G129" s="3">
        <v>4032.5</v>
      </c>
      <c r="H129" s="3">
        <v>2630</v>
      </c>
      <c r="I129" s="3">
        <v>2630</v>
      </c>
      <c r="J129" s="3">
        <f>I129/F129*100</f>
        <v>61.52478536505485</v>
      </c>
      <c r="K129" s="3">
        <f>I129/G129*100</f>
        <v>65.22008679479231</v>
      </c>
      <c r="L129" s="3">
        <f>I129/H129*100</f>
        <v>100</v>
      </c>
      <c r="M129" s="36"/>
      <c r="N129" s="38"/>
      <c r="O129" s="15"/>
      <c r="P129" s="15"/>
      <c r="Q129" s="15"/>
      <c r="R129" s="15"/>
      <c r="S129" s="2"/>
      <c r="T129" s="15"/>
      <c r="U129" s="15"/>
      <c r="V129" s="15"/>
      <c r="W129" s="15"/>
      <c r="X129" s="15"/>
      <c r="Y129" s="15"/>
      <c r="Z129" s="15"/>
    </row>
    <row r="130" spans="1:26" ht="60.75" customHeight="1">
      <c r="A130" s="42"/>
      <c r="B130" s="38"/>
      <c r="C130" s="48"/>
      <c r="D130" s="48"/>
      <c r="E130" s="4" t="s">
        <v>1</v>
      </c>
      <c r="F130" s="3">
        <v>1076.2</v>
      </c>
      <c r="G130" s="3">
        <v>1076.2</v>
      </c>
      <c r="H130" s="3">
        <v>652</v>
      </c>
      <c r="I130" s="3">
        <v>588</v>
      </c>
      <c r="J130" s="3">
        <f>I130/F130*100</f>
        <v>54.63668463110945</v>
      </c>
      <c r="K130" s="3">
        <f>I130/G130*100</f>
        <v>54.63668463110945</v>
      </c>
      <c r="L130" s="3">
        <f>I130/H130*100</f>
        <v>90.1840490797546</v>
      </c>
      <c r="M130" s="36"/>
      <c r="N130" s="38"/>
      <c r="O130" s="15"/>
      <c r="P130" s="15"/>
      <c r="Q130" s="15"/>
      <c r="R130" s="15"/>
      <c r="S130" s="2"/>
      <c r="T130" s="15"/>
      <c r="U130" s="15"/>
      <c r="V130" s="15"/>
      <c r="W130" s="15"/>
      <c r="X130" s="15"/>
      <c r="Y130" s="15"/>
      <c r="Z130" s="15"/>
    </row>
    <row r="131" spans="1:26" ht="69" customHeight="1">
      <c r="A131" s="42"/>
      <c r="B131" s="38"/>
      <c r="C131" s="48"/>
      <c r="D131" s="48"/>
      <c r="E131" s="4" t="s">
        <v>10</v>
      </c>
      <c r="F131" s="3">
        <v>475609.7</v>
      </c>
      <c r="G131" s="3">
        <v>469999.2</v>
      </c>
      <c r="H131" s="3">
        <v>233176.6</v>
      </c>
      <c r="I131" s="3">
        <v>233176.6</v>
      </c>
      <c r="J131" s="3">
        <f>I131/F131*100</f>
        <v>49.02688065445259</v>
      </c>
      <c r="K131" s="3">
        <f>I131/G131*100</f>
        <v>49.6121269993651</v>
      </c>
      <c r="L131" s="3">
        <f>I131/H131*100</f>
        <v>100</v>
      </c>
      <c r="M131" s="36"/>
      <c r="N131" s="38"/>
      <c r="O131" s="15"/>
      <c r="P131" s="15"/>
      <c r="Q131" s="15"/>
      <c r="R131" s="15"/>
      <c r="S131" s="2"/>
      <c r="T131" s="15"/>
      <c r="U131" s="15"/>
      <c r="V131" s="15"/>
      <c r="W131" s="15"/>
      <c r="X131" s="15"/>
      <c r="Y131" s="15"/>
      <c r="Z131" s="15"/>
    </row>
    <row r="132" spans="1:26" ht="71.25" customHeight="1">
      <c r="A132" s="42"/>
      <c r="B132" s="38"/>
      <c r="C132" s="48"/>
      <c r="D132" s="48"/>
      <c r="E132" s="4" t="s">
        <v>14</v>
      </c>
      <c r="F132" s="3"/>
      <c r="G132" s="3" t="s">
        <v>0</v>
      </c>
      <c r="H132" s="3" t="s">
        <v>0</v>
      </c>
      <c r="I132" s="3" t="s">
        <v>0</v>
      </c>
      <c r="J132" s="3" t="s">
        <v>0</v>
      </c>
      <c r="K132" s="3" t="s">
        <v>0</v>
      </c>
      <c r="L132" s="3" t="s">
        <v>0</v>
      </c>
      <c r="M132" s="36"/>
      <c r="N132" s="38"/>
      <c r="O132" s="15"/>
      <c r="P132" s="15"/>
      <c r="Q132" s="15"/>
      <c r="R132" s="15"/>
      <c r="S132" s="2"/>
      <c r="T132" s="15"/>
      <c r="U132" s="15"/>
      <c r="V132" s="15"/>
      <c r="W132" s="15"/>
      <c r="X132" s="15"/>
      <c r="Y132" s="15"/>
      <c r="Z132" s="15"/>
    </row>
    <row r="133" spans="1:26" ht="93" customHeight="1">
      <c r="A133" s="40"/>
      <c r="B133" s="46"/>
      <c r="C133" s="34"/>
      <c r="D133" s="34"/>
      <c r="E133" s="4" t="s">
        <v>11</v>
      </c>
      <c r="F133" s="3"/>
      <c r="G133" s="3"/>
      <c r="H133" s="3"/>
      <c r="I133" s="3"/>
      <c r="J133" s="3"/>
      <c r="K133" s="3"/>
      <c r="L133" s="3"/>
      <c r="M133" s="36"/>
      <c r="N133" s="46"/>
      <c r="O133" s="15"/>
      <c r="P133" s="15"/>
      <c r="Q133" s="15"/>
      <c r="R133" s="15"/>
      <c r="S133" s="2"/>
      <c r="T133" s="15"/>
      <c r="U133" s="15"/>
      <c r="V133" s="15"/>
      <c r="W133" s="15"/>
      <c r="X133" s="15"/>
      <c r="Y133" s="15"/>
      <c r="Z133" s="15"/>
    </row>
    <row r="134" spans="1:26" ht="61.5" customHeight="1">
      <c r="A134" s="39">
        <v>21</v>
      </c>
      <c r="B134" s="36" t="s">
        <v>63</v>
      </c>
      <c r="C134" s="35" t="s">
        <v>78</v>
      </c>
      <c r="D134" s="35" t="s">
        <v>28</v>
      </c>
      <c r="E134" s="4" t="s">
        <v>8</v>
      </c>
      <c r="F134" s="3">
        <f>F135+F136+F137+F139</f>
        <v>117741.6</v>
      </c>
      <c r="G134" s="3">
        <f>G135+G136+G137+G139</f>
        <v>116047.5</v>
      </c>
      <c r="H134" s="3">
        <f>H135+H136+H137+H139</f>
        <v>61710.9</v>
      </c>
      <c r="I134" s="3">
        <f>I135+I136+I137+I139</f>
        <v>61710.9</v>
      </c>
      <c r="J134" s="3">
        <f>I134/F134*100</f>
        <v>52.41214659899305</v>
      </c>
      <c r="K134" s="3">
        <f>I134/G134*100</f>
        <v>53.17727654624185</v>
      </c>
      <c r="L134" s="3">
        <f>I134/H134*100</f>
        <v>100</v>
      </c>
      <c r="M134" s="36" t="s">
        <v>133</v>
      </c>
      <c r="N134" s="43" t="s">
        <v>135</v>
      </c>
      <c r="O134" s="15">
        <f>P134+Q134+R134</f>
        <v>16</v>
      </c>
      <c r="P134" s="15">
        <v>9</v>
      </c>
      <c r="Q134" s="15">
        <v>2</v>
      </c>
      <c r="R134" s="15">
        <v>5</v>
      </c>
      <c r="S134" s="2">
        <v>68.2</v>
      </c>
      <c r="T134" s="15"/>
      <c r="U134" s="15"/>
      <c r="V134" s="15"/>
      <c r="W134" s="15"/>
      <c r="X134" s="15"/>
      <c r="Y134" s="15"/>
      <c r="Z134" s="15"/>
    </row>
    <row r="135" spans="1:26" ht="93" customHeight="1">
      <c r="A135" s="39"/>
      <c r="B135" s="36"/>
      <c r="C135" s="35"/>
      <c r="D135" s="35"/>
      <c r="E135" s="4" t="s">
        <v>9</v>
      </c>
      <c r="F135" s="3"/>
      <c r="G135" s="3"/>
      <c r="H135" s="3"/>
      <c r="I135" s="3"/>
      <c r="J135" s="3"/>
      <c r="K135" s="3"/>
      <c r="L135" s="3"/>
      <c r="M135" s="45"/>
      <c r="N135" s="44"/>
      <c r="O135" s="15"/>
      <c r="P135" s="15"/>
      <c r="Q135" s="15"/>
      <c r="R135" s="15"/>
      <c r="S135" s="2"/>
      <c r="T135" s="15"/>
      <c r="U135" s="15"/>
      <c r="V135" s="15"/>
      <c r="W135" s="15"/>
      <c r="X135" s="15"/>
      <c r="Y135" s="15"/>
      <c r="Z135" s="15"/>
    </row>
    <row r="136" spans="1:26" ht="156.75" customHeight="1">
      <c r="A136" s="39"/>
      <c r="B136" s="36"/>
      <c r="C136" s="35"/>
      <c r="D136" s="35"/>
      <c r="E136" s="4" t="s">
        <v>1</v>
      </c>
      <c r="F136" s="3">
        <v>4000</v>
      </c>
      <c r="G136" s="3">
        <v>4000</v>
      </c>
      <c r="H136" s="3">
        <v>0</v>
      </c>
      <c r="I136" s="3">
        <v>0</v>
      </c>
      <c r="J136" s="3">
        <v>0</v>
      </c>
      <c r="K136" s="3">
        <v>0</v>
      </c>
      <c r="L136" s="3">
        <v>0</v>
      </c>
      <c r="M136" s="45"/>
      <c r="N136" s="44"/>
      <c r="O136" s="15"/>
      <c r="P136" s="15"/>
      <c r="Q136" s="15"/>
      <c r="R136" s="15"/>
      <c r="S136" s="2"/>
      <c r="T136" s="15"/>
      <c r="U136" s="15"/>
      <c r="V136" s="15"/>
      <c r="W136" s="15"/>
      <c r="X136" s="15"/>
      <c r="Y136" s="15"/>
      <c r="Z136" s="15"/>
    </row>
    <row r="137" spans="1:26" ht="171" customHeight="1">
      <c r="A137" s="39"/>
      <c r="B137" s="36"/>
      <c r="C137" s="35"/>
      <c r="D137" s="35"/>
      <c r="E137" s="4" t="s">
        <v>10</v>
      </c>
      <c r="F137" s="3">
        <v>113741.6</v>
      </c>
      <c r="G137" s="3">
        <v>112047.5</v>
      </c>
      <c r="H137" s="3">
        <v>61710.9</v>
      </c>
      <c r="I137" s="3">
        <v>61710.9</v>
      </c>
      <c r="J137" s="3">
        <f>I137/F137*100</f>
        <v>54.25534720805756</v>
      </c>
      <c r="K137" s="3">
        <f>I137/G137*100</f>
        <v>55.07565987639171</v>
      </c>
      <c r="L137" s="3">
        <f>I137/H137*100</f>
        <v>100</v>
      </c>
      <c r="M137" s="45"/>
      <c r="N137" s="44"/>
      <c r="O137" s="15"/>
      <c r="P137" s="15"/>
      <c r="Q137" s="15"/>
      <c r="R137" s="15"/>
      <c r="S137" s="2"/>
      <c r="T137" s="15"/>
      <c r="U137" s="15"/>
      <c r="V137" s="15"/>
      <c r="W137" s="15"/>
      <c r="X137" s="15"/>
      <c r="Y137" s="15"/>
      <c r="Z137" s="15"/>
    </row>
    <row r="138" spans="1:26" ht="78.75" customHeight="1">
      <c r="A138" s="39"/>
      <c r="B138" s="36"/>
      <c r="C138" s="35"/>
      <c r="D138" s="35"/>
      <c r="E138" s="4" t="s">
        <v>14</v>
      </c>
      <c r="F138" s="3"/>
      <c r="G138" s="3">
        <v>45000</v>
      </c>
      <c r="H138" s="3" t="s">
        <v>0</v>
      </c>
      <c r="I138" s="3">
        <v>27361.2</v>
      </c>
      <c r="J138" s="3" t="s">
        <v>0</v>
      </c>
      <c r="K138" s="3" t="s">
        <v>0</v>
      </c>
      <c r="L138" s="3" t="s">
        <v>0</v>
      </c>
      <c r="M138" s="45"/>
      <c r="N138" s="44"/>
      <c r="O138" s="15"/>
      <c r="P138" s="15"/>
      <c r="Q138" s="15"/>
      <c r="R138" s="15"/>
      <c r="S138" s="2"/>
      <c r="T138" s="15"/>
      <c r="U138" s="15"/>
      <c r="V138" s="15"/>
      <c r="W138" s="15"/>
      <c r="X138" s="15"/>
      <c r="Y138" s="15"/>
      <c r="Z138" s="15"/>
    </row>
    <row r="139" spans="1:26" ht="69.75" customHeight="1">
      <c r="A139" s="39"/>
      <c r="B139" s="36"/>
      <c r="C139" s="35"/>
      <c r="D139" s="35"/>
      <c r="E139" s="4" t="s">
        <v>11</v>
      </c>
      <c r="F139" s="3"/>
      <c r="G139" s="3"/>
      <c r="H139" s="3"/>
      <c r="I139" s="3"/>
      <c r="J139" s="3"/>
      <c r="K139" s="3"/>
      <c r="L139" s="3" t="s">
        <v>0</v>
      </c>
      <c r="M139" s="45"/>
      <c r="N139" s="44"/>
      <c r="O139" s="15"/>
      <c r="P139" s="15"/>
      <c r="Q139" s="15"/>
      <c r="R139" s="15"/>
      <c r="S139" s="2"/>
      <c r="T139" s="15"/>
      <c r="U139" s="15"/>
      <c r="V139" s="15"/>
      <c r="W139" s="15"/>
      <c r="X139" s="15"/>
      <c r="Y139" s="15"/>
      <c r="Z139" s="15"/>
    </row>
    <row r="140" spans="1:26" ht="15">
      <c r="A140" s="12"/>
      <c r="B140" s="31"/>
      <c r="C140" s="12"/>
      <c r="D140" s="12"/>
      <c r="E140" s="31"/>
      <c r="F140" s="32"/>
      <c r="G140" s="32"/>
      <c r="H140" s="32"/>
      <c r="I140" s="32"/>
      <c r="J140" s="32"/>
      <c r="K140" s="32"/>
      <c r="L140" s="32"/>
      <c r="M140" s="31"/>
      <c r="N140" s="31"/>
      <c r="O140" s="15"/>
      <c r="P140" s="15"/>
      <c r="Q140" s="15"/>
      <c r="R140" s="15"/>
      <c r="S140" s="2"/>
      <c r="T140" s="15"/>
      <c r="U140" s="15"/>
      <c r="V140" s="15"/>
      <c r="W140" s="15"/>
      <c r="X140" s="15"/>
      <c r="Y140" s="15"/>
      <c r="Z140" s="15"/>
    </row>
    <row r="141" spans="1:26" ht="15">
      <c r="A141" s="12"/>
      <c r="B141" s="31"/>
      <c r="C141" s="12"/>
      <c r="D141" s="12"/>
      <c r="E141" s="31"/>
      <c r="F141" s="32"/>
      <c r="G141" s="32"/>
      <c r="H141" s="32"/>
      <c r="I141" s="32"/>
      <c r="J141" s="32"/>
      <c r="K141" s="32"/>
      <c r="L141" s="32"/>
      <c r="M141" s="31"/>
      <c r="N141" s="31"/>
      <c r="O141" s="15"/>
      <c r="P141" s="15"/>
      <c r="Q141" s="15"/>
      <c r="R141" s="15"/>
      <c r="S141" s="2"/>
      <c r="T141" s="15"/>
      <c r="U141" s="15"/>
      <c r="V141" s="15"/>
      <c r="W141" s="15"/>
      <c r="X141" s="15"/>
      <c r="Y141" s="15"/>
      <c r="Z141" s="15"/>
    </row>
    <row r="142" spans="1:26" ht="15">
      <c r="A142" s="12"/>
      <c r="B142" s="31"/>
      <c r="C142" s="12"/>
      <c r="D142" s="12"/>
      <c r="E142" s="31"/>
      <c r="F142" s="32"/>
      <c r="G142" s="32"/>
      <c r="H142" s="32"/>
      <c r="I142" s="32"/>
      <c r="J142" s="32"/>
      <c r="K142" s="32"/>
      <c r="L142" s="32"/>
      <c r="M142" s="31"/>
      <c r="N142" s="31"/>
      <c r="O142" s="15"/>
      <c r="P142" s="15"/>
      <c r="Q142" s="15"/>
      <c r="R142" s="15"/>
      <c r="S142" s="2"/>
      <c r="T142" s="15"/>
      <c r="U142" s="15"/>
      <c r="V142" s="15"/>
      <c r="W142" s="15"/>
      <c r="X142" s="15"/>
      <c r="Y142" s="15"/>
      <c r="Z142" s="15"/>
    </row>
    <row r="143" spans="1:26" ht="15">
      <c r="A143" s="12"/>
      <c r="B143" s="31"/>
      <c r="C143" s="12"/>
      <c r="D143" s="12"/>
      <c r="E143" s="31"/>
      <c r="F143" s="32"/>
      <c r="G143" s="32"/>
      <c r="H143" s="32"/>
      <c r="I143" s="32"/>
      <c r="J143" s="32"/>
      <c r="K143" s="32"/>
      <c r="L143" s="32"/>
      <c r="M143" s="31"/>
      <c r="N143" s="31"/>
      <c r="O143" s="15"/>
      <c r="P143" s="15"/>
      <c r="Q143" s="15"/>
      <c r="R143" s="15"/>
      <c r="S143" s="2"/>
      <c r="T143" s="15"/>
      <c r="U143" s="15"/>
      <c r="V143" s="15"/>
      <c r="W143" s="15"/>
      <c r="X143" s="15"/>
      <c r="Y143" s="15"/>
      <c r="Z143" s="15"/>
    </row>
    <row r="144" spans="1:26" ht="15">
      <c r="A144" s="12"/>
      <c r="B144" s="31"/>
      <c r="C144" s="12"/>
      <c r="D144" s="12"/>
      <c r="E144" s="31"/>
      <c r="F144" s="32"/>
      <c r="G144" s="32"/>
      <c r="H144" s="32"/>
      <c r="I144" s="32"/>
      <c r="J144" s="32"/>
      <c r="K144" s="32"/>
      <c r="L144" s="32"/>
      <c r="M144" s="31"/>
      <c r="N144" s="31"/>
      <c r="O144" s="15"/>
      <c r="P144" s="15"/>
      <c r="Q144" s="15"/>
      <c r="R144" s="15"/>
      <c r="S144" s="2"/>
      <c r="T144" s="15"/>
      <c r="U144" s="15"/>
      <c r="V144" s="15"/>
      <c r="W144" s="15"/>
      <c r="X144" s="15"/>
      <c r="Y144" s="15"/>
      <c r="Z144" s="15"/>
    </row>
    <row r="145" spans="1:26" ht="15">
      <c r="A145" s="12"/>
      <c r="B145" s="31"/>
      <c r="C145" s="12"/>
      <c r="D145" s="12"/>
      <c r="E145" s="31"/>
      <c r="F145" s="32"/>
      <c r="G145" s="32"/>
      <c r="H145" s="32"/>
      <c r="I145" s="32"/>
      <c r="J145" s="32"/>
      <c r="K145" s="32"/>
      <c r="L145" s="32"/>
      <c r="M145" s="31"/>
      <c r="N145" s="31"/>
      <c r="O145" s="15"/>
      <c r="P145" s="15"/>
      <c r="Q145" s="15"/>
      <c r="R145" s="15"/>
      <c r="S145" s="2"/>
      <c r="T145" s="15"/>
      <c r="U145" s="15"/>
      <c r="V145" s="15"/>
      <c r="W145" s="15"/>
      <c r="X145" s="15"/>
      <c r="Y145" s="15"/>
      <c r="Z145" s="15"/>
    </row>
    <row r="146" spans="1:26" ht="15">
      <c r="A146" s="12"/>
      <c r="B146" s="31"/>
      <c r="C146" s="12"/>
      <c r="D146" s="12"/>
      <c r="E146" s="31"/>
      <c r="F146" s="32"/>
      <c r="G146" s="32"/>
      <c r="H146" s="32"/>
      <c r="I146" s="32"/>
      <c r="J146" s="32"/>
      <c r="K146" s="32"/>
      <c r="L146" s="32"/>
      <c r="M146" s="31"/>
      <c r="N146" s="31"/>
      <c r="O146" s="15"/>
      <c r="P146" s="15"/>
      <c r="Q146" s="15"/>
      <c r="R146" s="15"/>
      <c r="S146" s="2"/>
      <c r="T146" s="15"/>
      <c r="U146" s="15"/>
      <c r="V146" s="15"/>
      <c r="W146" s="15"/>
      <c r="X146" s="15"/>
      <c r="Y146" s="15"/>
      <c r="Z146" s="15"/>
    </row>
    <row r="147" spans="1:26" ht="15">
      <c r="A147" s="12"/>
      <c r="B147" s="31"/>
      <c r="C147" s="12"/>
      <c r="D147" s="12"/>
      <c r="E147" s="31"/>
      <c r="F147" s="32"/>
      <c r="G147" s="32"/>
      <c r="H147" s="32"/>
      <c r="I147" s="32"/>
      <c r="J147" s="32"/>
      <c r="K147" s="32"/>
      <c r="L147" s="32"/>
      <c r="M147" s="31"/>
      <c r="N147" s="31"/>
      <c r="O147" s="15"/>
      <c r="P147" s="15"/>
      <c r="Q147" s="15"/>
      <c r="R147" s="15"/>
      <c r="S147" s="2"/>
      <c r="T147" s="15"/>
      <c r="U147" s="15"/>
      <c r="V147" s="15"/>
      <c r="W147" s="15"/>
      <c r="X147" s="15"/>
      <c r="Y147" s="15"/>
      <c r="Z147" s="15"/>
    </row>
    <row r="148" spans="1:26" ht="15">
      <c r="A148" s="12"/>
      <c r="B148" s="31"/>
      <c r="C148" s="12"/>
      <c r="D148" s="12"/>
      <c r="E148" s="31"/>
      <c r="F148" s="32"/>
      <c r="G148" s="32"/>
      <c r="H148" s="32"/>
      <c r="I148" s="32"/>
      <c r="J148" s="32"/>
      <c r="K148" s="32"/>
      <c r="L148" s="32"/>
      <c r="M148" s="31"/>
      <c r="N148" s="31"/>
      <c r="O148" s="15"/>
      <c r="P148" s="15"/>
      <c r="Q148" s="15"/>
      <c r="R148" s="15"/>
      <c r="S148" s="2"/>
      <c r="T148" s="15"/>
      <c r="U148" s="15"/>
      <c r="V148" s="15"/>
      <c r="W148" s="15"/>
      <c r="X148" s="15"/>
      <c r="Y148" s="15"/>
      <c r="Z148" s="15"/>
    </row>
    <row r="149" spans="1:26" ht="15">
      <c r="A149" s="12"/>
      <c r="B149" s="31"/>
      <c r="C149" s="12"/>
      <c r="D149" s="12"/>
      <c r="E149" s="31"/>
      <c r="F149" s="32"/>
      <c r="G149" s="32"/>
      <c r="H149" s="32"/>
      <c r="I149" s="32"/>
      <c r="J149" s="32"/>
      <c r="K149" s="32"/>
      <c r="L149" s="32"/>
      <c r="M149" s="31"/>
      <c r="N149" s="31"/>
      <c r="O149" s="15"/>
      <c r="P149" s="15"/>
      <c r="Q149" s="15"/>
      <c r="R149" s="15"/>
      <c r="S149" s="2"/>
      <c r="T149" s="15"/>
      <c r="U149" s="15"/>
      <c r="V149" s="15"/>
      <c r="W149" s="15"/>
      <c r="X149" s="15"/>
      <c r="Y149" s="15"/>
      <c r="Z149" s="15"/>
    </row>
    <row r="150" spans="1:26" ht="15">
      <c r="A150" s="12"/>
      <c r="B150" s="31"/>
      <c r="C150" s="12"/>
      <c r="D150" s="12"/>
      <c r="E150" s="31"/>
      <c r="F150" s="32"/>
      <c r="G150" s="32"/>
      <c r="H150" s="32"/>
      <c r="I150" s="32"/>
      <c r="J150" s="32"/>
      <c r="K150" s="32"/>
      <c r="L150" s="32"/>
      <c r="M150" s="31"/>
      <c r="N150" s="31"/>
      <c r="O150" s="15"/>
      <c r="P150" s="15"/>
      <c r="Q150" s="15"/>
      <c r="R150" s="15"/>
      <c r="S150" s="2"/>
      <c r="T150" s="15"/>
      <c r="U150" s="15"/>
      <c r="V150" s="15"/>
      <c r="W150" s="15"/>
      <c r="X150" s="15"/>
      <c r="Y150" s="15"/>
      <c r="Z150" s="15"/>
    </row>
    <row r="151" spans="1:26" ht="15">
      <c r="A151" s="12"/>
      <c r="B151" s="31"/>
      <c r="C151" s="12"/>
      <c r="D151" s="12"/>
      <c r="E151" s="31"/>
      <c r="F151" s="32"/>
      <c r="G151" s="32"/>
      <c r="H151" s="32"/>
      <c r="I151" s="32"/>
      <c r="J151" s="32"/>
      <c r="K151" s="32"/>
      <c r="L151" s="32"/>
      <c r="M151" s="31"/>
      <c r="N151" s="31"/>
      <c r="O151" s="15"/>
      <c r="P151" s="15"/>
      <c r="Q151" s="15"/>
      <c r="R151" s="15"/>
      <c r="S151" s="2"/>
      <c r="T151" s="15"/>
      <c r="U151" s="15"/>
      <c r="V151" s="15"/>
      <c r="W151" s="15"/>
      <c r="X151" s="15"/>
      <c r="Y151" s="15"/>
      <c r="Z151" s="15"/>
    </row>
    <row r="152" spans="1:26" ht="15">
      <c r="A152" s="12"/>
      <c r="B152" s="31"/>
      <c r="C152" s="12"/>
      <c r="D152" s="12"/>
      <c r="E152" s="31"/>
      <c r="F152" s="32"/>
      <c r="G152" s="32"/>
      <c r="H152" s="32"/>
      <c r="I152" s="32"/>
      <c r="J152" s="32"/>
      <c r="K152" s="32"/>
      <c r="L152" s="32"/>
      <c r="M152" s="31"/>
      <c r="N152" s="31"/>
      <c r="O152" s="15"/>
      <c r="P152" s="15"/>
      <c r="Q152" s="15"/>
      <c r="R152" s="15"/>
      <c r="S152" s="2"/>
      <c r="T152" s="15"/>
      <c r="U152" s="15"/>
      <c r="V152" s="15"/>
      <c r="W152" s="15"/>
      <c r="X152" s="15"/>
      <c r="Y152" s="15"/>
      <c r="Z152" s="15"/>
    </row>
    <row r="153" spans="1:26" ht="15">
      <c r="A153" s="12"/>
      <c r="B153" s="31"/>
      <c r="C153" s="12"/>
      <c r="D153" s="12"/>
      <c r="E153" s="31"/>
      <c r="F153" s="32"/>
      <c r="G153" s="32"/>
      <c r="H153" s="32"/>
      <c r="I153" s="32"/>
      <c r="J153" s="32"/>
      <c r="K153" s="32"/>
      <c r="L153" s="32"/>
      <c r="M153" s="31"/>
      <c r="N153" s="31"/>
      <c r="O153" s="15"/>
      <c r="P153" s="15"/>
      <c r="Q153" s="15"/>
      <c r="R153" s="15"/>
      <c r="S153" s="2"/>
      <c r="T153" s="15"/>
      <c r="U153" s="15"/>
      <c r="V153" s="15"/>
      <c r="W153" s="15"/>
      <c r="X153" s="15"/>
      <c r="Y153" s="15"/>
      <c r="Z153" s="15"/>
    </row>
    <row r="154" spans="1:26" ht="15">
      <c r="A154" s="12"/>
      <c r="B154" s="31"/>
      <c r="C154" s="12"/>
      <c r="D154" s="12"/>
      <c r="E154" s="31"/>
      <c r="F154" s="32"/>
      <c r="G154" s="32"/>
      <c r="H154" s="32"/>
      <c r="I154" s="32"/>
      <c r="J154" s="32"/>
      <c r="K154" s="32"/>
      <c r="L154" s="32"/>
      <c r="M154" s="31"/>
      <c r="N154" s="31"/>
      <c r="O154" s="15"/>
      <c r="P154" s="15"/>
      <c r="Q154" s="15"/>
      <c r="R154" s="15"/>
      <c r="S154" s="2"/>
      <c r="T154" s="15"/>
      <c r="U154" s="15"/>
      <c r="V154" s="15"/>
      <c r="W154" s="15"/>
      <c r="X154" s="15"/>
      <c r="Y154" s="15"/>
      <c r="Z154" s="15"/>
    </row>
    <row r="155" spans="1:26" ht="15">
      <c r="A155" s="12"/>
      <c r="B155" s="31"/>
      <c r="C155" s="12"/>
      <c r="D155" s="12"/>
      <c r="E155" s="31"/>
      <c r="F155" s="32"/>
      <c r="G155" s="32"/>
      <c r="H155" s="32"/>
      <c r="I155" s="32"/>
      <c r="J155" s="32"/>
      <c r="K155" s="32"/>
      <c r="L155" s="32"/>
      <c r="M155" s="31"/>
      <c r="N155" s="31"/>
      <c r="O155" s="15"/>
      <c r="P155" s="15"/>
      <c r="Q155" s="15"/>
      <c r="R155" s="15"/>
      <c r="S155" s="2"/>
      <c r="T155" s="15"/>
      <c r="U155" s="15"/>
      <c r="V155" s="15"/>
      <c r="W155" s="15"/>
      <c r="X155" s="15"/>
      <c r="Y155" s="15"/>
      <c r="Z155" s="15"/>
    </row>
    <row r="156" spans="1:26" ht="15">
      <c r="A156" s="12"/>
      <c r="B156" s="31"/>
      <c r="C156" s="12"/>
      <c r="D156" s="12"/>
      <c r="E156" s="31"/>
      <c r="F156" s="32"/>
      <c r="G156" s="32"/>
      <c r="H156" s="32"/>
      <c r="I156" s="32"/>
      <c r="J156" s="32"/>
      <c r="K156" s="32"/>
      <c r="L156" s="32"/>
      <c r="M156" s="31"/>
      <c r="N156" s="31"/>
      <c r="O156" s="15"/>
      <c r="P156" s="15"/>
      <c r="Q156" s="15"/>
      <c r="R156" s="15"/>
      <c r="S156" s="2"/>
      <c r="T156" s="15"/>
      <c r="U156" s="15"/>
      <c r="V156" s="15"/>
      <c r="W156" s="15"/>
      <c r="X156" s="15"/>
      <c r="Y156" s="15"/>
      <c r="Z156" s="15"/>
    </row>
    <row r="157" spans="1:26" ht="15">
      <c r="A157" s="12"/>
      <c r="B157" s="31"/>
      <c r="C157" s="12"/>
      <c r="D157" s="12"/>
      <c r="E157" s="31"/>
      <c r="F157" s="32"/>
      <c r="G157" s="32"/>
      <c r="H157" s="32"/>
      <c r="I157" s="32"/>
      <c r="J157" s="32"/>
      <c r="K157" s="32"/>
      <c r="L157" s="32"/>
      <c r="M157" s="31"/>
      <c r="N157" s="31"/>
      <c r="O157" s="15"/>
      <c r="P157" s="15"/>
      <c r="Q157" s="15"/>
      <c r="R157" s="15"/>
      <c r="S157" s="2"/>
      <c r="T157" s="15"/>
      <c r="U157" s="15"/>
      <c r="V157" s="15"/>
      <c r="W157" s="15"/>
      <c r="X157" s="15"/>
      <c r="Y157" s="15"/>
      <c r="Z157" s="15"/>
    </row>
    <row r="158" spans="1:26" ht="15">
      <c r="A158" s="12"/>
      <c r="B158" s="31"/>
      <c r="C158" s="12"/>
      <c r="D158" s="12"/>
      <c r="E158" s="31"/>
      <c r="F158" s="32"/>
      <c r="G158" s="32"/>
      <c r="H158" s="32"/>
      <c r="I158" s="32"/>
      <c r="J158" s="32"/>
      <c r="K158" s="32"/>
      <c r="L158" s="32"/>
      <c r="M158" s="31"/>
      <c r="N158" s="31"/>
      <c r="O158" s="15"/>
      <c r="P158" s="15"/>
      <c r="Q158" s="15"/>
      <c r="R158" s="15"/>
      <c r="S158" s="2"/>
      <c r="T158" s="15"/>
      <c r="U158" s="15"/>
      <c r="V158" s="15"/>
      <c r="W158" s="15"/>
      <c r="X158" s="15"/>
      <c r="Y158" s="15"/>
      <c r="Z158" s="15"/>
    </row>
    <row r="159" spans="1:26" ht="15">
      <c r="A159" s="12"/>
      <c r="B159" s="31"/>
      <c r="C159" s="12"/>
      <c r="D159" s="12"/>
      <c r="E159" s="31"/>
      <c r="F159" s="32"/>
      <c r="G159" s="32"/>
      <c r="H159" s="32"/>
      <c r="I159" s="32"/>
      <c r="J159" s="32"/>
      <c r="K159" s="32"/>
      <c r="L159" s="32"/>
      <c r="M159" s="31"/>
      <c r="N159" s="31"/>
      <c r="O159" s="15"/>
      <c r="P159" s="15"/>
      <c r="Q159" s="15"/>
      <c r="R159" s="15"/>
      <c r="S159" s="2"/>
      <c r="T159" s="15"/>
      <c r="U159" s="15"/>
      <c r="V159" s="15"/>
      <c r="W159" s="15"/>
      <c r="X159" s="15"/>
      <c r="Y159" s="15"/>
      <c r="Z159" s="15"/>
    </row>
    <row r="160" spans="1:26" ht="15">
      <c r="A160" s="12"/>
      <c r="B160" s="31"/>
      <c r="C160" s="12"/>
      <c r="D160" s="12"/>
      <c r="E160" s="31"/>
      <c r="F160" s="32"/>
      <c r="G160" s="32"/>
      <c r="H160" s="32"/>
      <c r="I160" s="32"/>
      <c r="J160" s="32"/>
      <c r="K160" s="32"/>
      <c r="L160" s="32"/>
      <c r="M160" s="31"/>
      <c r="N160" s="31"/>
      <c r="O160" s="15"/>
      <c r="P160" s="15"/>
      <c r="Q160" s="15"/>
      <c r="R160" s="15"/>
      <c r="S160" s="2"/>
      <c r="T160" s="15"/>
      <c r="U160" s="15"/>
      <c r="V160" s="15"/>
      <c r="W160" s="15"/>
      <c r="X160" s="15"/>
      <c r="Y160" s="15"/>
      <c r="Z160" s="15"/>
    </row>
    <row r="161" spans="1:26" ht="15">
      <c r="A161" s="12"/>
      <c r="B161" s="31"/>
      <c r="C161" s="12"/>
      <c r="D161" s="12"/>
      <c r="E161" s="31"/>
      <c r="F161" s="32"/>
      <c r="G161" s="32"/>
      <c r="H161" s="32"/>
      <c r="I161" s="32"/>
      <c r="J161" s="32"/>
      <c r="K161" s="32"/>
      <c r="L161" s="32"/>
      <c r="M161" s="31"/>
      <c r="N161" s="31"/>
      <c r="O161" s="15"/>
      <c r="P161" s="15"/>
      <c r="Q161" s="15"/>
      <c r="R161" s="15"/>
      <c r="S161" s="2"/>
      <c r="T161" s="15"/>
      <c r="U161" s="15"/>
      <c r="V161" s="15"/>
      <c r="W161" s="15"/>
      <c r="X161" s="15"/>
      <c r="Y161" s="15"/>
      <c r="Z161" s="15"/>
    </row>
    <row r="162" spans="1:26" ht="15">
      <c r="A162" s="12"/>
      <c r="B162" s="31"/>
      <c r="C162" s="12"/>
      <c r="D162" s="12"/>
      <c r="E162" s="31"/>
      <c r="F162" s="32"/>
      <c r="G162" s="32"/>
      <c r="H162" s="32"/>
      <c r="I162" s="32"/>
      <c r="J162" s="32"/>
      <c r="K162" s="32"/>
      <c r="L162" s="32"/>
      <c r="M162" s="31"/>
      <c r="N162" s="31"/>
      <c r="O162" s="15"/>
      <c r="P162" s="15"/>
      <c r="Q162" s="15"/>
      <c r="R162" s="15"/>
      <c r="S162" s="2"/>
      <c r="T162" s="15"/>
      <c r="U162" s="15"/>
      <c r="V162" s="15"/>
      <c r="W162" s="15"/>
      <c r="X162" s="15"/>
      <c r="Y162" s="15"/>
      <c r="Z162" s="15"/>
    </row>
    <row r="163" spans="1:26" ht="15">
      <c r="A163" s="12"/>
      <c r="B163" s="31"/>
      <c r="C163" s="12"/>
      <c r="D163" s="12"/>
      <c r="E163" s="31"/>
      <c r="F163" s="32"/>
      <c r="G163" s="32"/>
      <c r="H163" s="32"/>
      <c r="I163" s="32"/>
      <c r="J163" s="32"/>
      <c r="K163" s="32"/>
      <c r="L163" s="32"/>
      <c r="M163" s="31"/>
      <c r="N163" s="31"/>
      <c r="O163" s="15"/>
      <c r="P163" s="15"/>
      <c r="Q163" s="15"/>
      <c r="R163" s="15"/>
      <c r="S163" s="2"/>
      <c r="T163" s="15"/>
      <c r="U163" s="15"/>
      <c r="V163" s="15"/>
      <c r="W163" s="15"/>
      <c r="X163" s="15"/>
      <c r="Y163" s="15"/>
      <c r="Z163" s="15"/>
    </row>
    <row r="164" spans="1:26" ht="15">
      <c r="A164" s="12"/>
      <c r="B164" s="31"/>
      <c r="C164" s="12"/>
      <c r="D164" s="12"/>
      <c r="E164" s="31"/>
      <c r="F164" s="32"/>
      <c r="G164" s="32"/>
      <c r="H164" s="32"/>
      <c r="I164" s="32"/>
      <c r="J164" s="32"/>
      <c r="K164" s="32"/>
      <c r="L164" s="32"/>
      <c r="M164" s="31"/>
      <c r="N164" s="31"/>
      <c r="O164" s="15"/>
      <c r="P164" s="15"/>
      <c r="Q164" s="15"/>
      <c r="R164" s="15"/>
      <c r="S164" s="2"/>
      <c r="T164" s="15"/>
      <c r="U164" s="15"/>
      <c r="V164" s="15"/>
      <c r="W164" s="15"/>
      <c r="X164" s="15"/>
      <c r="Y164" s="15"/>
      <c r="Z164" s="15"/>
    </row>
    <row r="165" spans="1:26" ht="15">
      <c r="A165" s="12"/>
      <c r="B165" s="31"/>
      <c r="C165" s="12"/>
      <c r="D165" s="12"/>
      <c r="E165" s="31"/>
      <c r="F165" s="32"/>
      <c r="G165" s="32"/>
      <c r="H165" s="32"/>
      <c r="I165" s="32"/>
      <c r="J165" s="32"/>
      <c r="K165" s="32"/>
      <c r="L165" s="32"/>
      <c r="M165" s="31"/>
      <c r="N165" s="31"/>
      <c r="O165" s="15"/>
      <c r="P165" s="15"/>
      <c r="Q165" s="15"/>
      <c r="R165" s="15"/>
      <c r="S165" s="2"/>
      <c r="T165" s="15"/>
      <c r="U165" s="15"/>
      <c r="V165" s="15"/>
      <c r="W165" s="15"/>
      <c r="X165" s="15"/>
      <c r="Y165" s="15"/>
      <c r="Z165" s="15"/>
    </row>
    <row r="166" spans="1:26" ht="15">
      <c r="A166" s="12"/>
      <c r="B166" s="31"/>
      <c r="C166" s="12"/>
      <c r="D166" s="12"/>
      <c r="E166" s="31"/>
      <c r="F166" s="32"/>
      <c r="G166" s="32"/>
      <c r="H166" s="32"/>
      <c r="I166" s="32"/>
      <c r="J166" s="32"/>
      <c r="K166" s="32"/>
      <c r="L166" s="32"/>
      <c r="M166" s="31"/>
      <c r="N166" s="31"/>
      <c r="O166" s="15"/>
      <c r="P166" s="15"/>
      <c r="Q166" s="15"/>
      <c r="R166" s="15"/>
      <c r="S166" s="2"/>
      <c r="T166" s="15"/>
      <c r="U166" s="15"/>
      <c r="V166" s="15"/>
      <c r="W166" s="15"/>
      <c r="X166" s="15"/>
      <c r="Y166" s="15"/>
      <c r="Z166" s="15"/>
    </row>
    <row r="167" spans="1:26" ht="15">
      <c r="A167" s="12"/>
      <c r="B167" s="31"/>
      <c r="C167" s="12"/>
      <c r="D167" s="12"/>
      <c r="E167" s="31"/>
      <c r="F167" s="32"/>
      <c r="G167" s="32"/>
      <c r="H167" s="32"/>
      <c r="I167" s="32"/>
      <c r="J167" s="32"/>
      <c r="K167" s="32"/>
      <c r="L167" s="32"/>
      <c r="M167" s="31"/>
      <c r="N167" s="31"/>
      <c r="O167" s="15"/>
      <c r="P167" s="15"/>
      <c r="Q167" s="15"/>
      <c r="R167" s="15"/>
      <c r="S167" s="2"/>
      <c r="T167" s="15"/>
      <c r="U167" s="15"/>
      <c r="V167" s="15"/>
      <c r="W167" s="15"/>
      <c r="X167" s="15"/>
      <c r="Y167" s="15"/>
      <c r="Z167" s="15"/>
    </row>
    <row r="168" spans="1:26" ht="15">
      <c r="A168" s="12"/>
      <c r="B168" s="31"/>
      <c r="C168" s="12"/>
      <c r="D168" s="12"/>
      <c r="E168" s="31"/>
      <c r="F168" s="32"/>
      <c r="G168" s="32"/>
      <c r="H168" s="32"/>
      <c r="I168" s="32"/>
      <c r="J168" s="32"/>
      <c r="K168" s="32"/>
      <c r="L168" s="32"/>
      <c r="M168" s="31"/>
      <c r="N168" s="31"/>
      <c r="O168" s="15"/>
      <c r="P168" s="15"/>
      <c r="Q168" s="15"/>
      <c r="R168" s="15"/>
      <c r="S168" s="2"/>
      <c r="T168" s="15"/>
      <c r="U168" s="15"/>
      <c r="V168" s="15"/>
      <c r="W168" s="15"/>
      <c r="X168" s="15"/>
      <c r="Y168" s="15"/>
      <c r="Z168" s="15"/>
    </row>
    <row r="169" spans="1:26" ht="15">
      <c r="A169" s="12"/>
      <c r="B169" s="31"/>
      <c r="C169" s="12"/>
      <c r="D169" s="12"/>
      <c r="E169" s="31"/>
      <c r="F169" s="32"/>
      <c r="G169" s="32"/>
      <c r="H169" s="32"/>
      <c r="I169" s="32"/>
      <c r="J169" s="32"/>
      <c r="K169" s="32"/>
      <c r="L169" s="32"/>
      <c r="M169" s="31"/>
      <c r="N169" s="31"/>
      <c r="O169" s="15"/>
      <c r="P169" s="15"/>
      <c r="Q169" s="15"/>
      <c r="R169" s="15"/>
      <c r="S169" s="2"/>
      <c r="T169" s="15"/>
      <c r="U169" s="15"/>
      <c r="V169" s="15"/>
      <c r="W169" s="15"/>
      <c r="X169" s="15"/>
      <c r="Y169" s="15"/>
      <c r="Z169" s="15"/>
    </row>
    <row r="170" spans="1:26" ht="15">
      <c r="A170" s="12"/>
      <c r="B170" s="31"/>
      <c r="C170" s="12"/>
      <c r="D170" s="12"/>
      <c r="E170" s="31"/>
      <c r="F170" s="32"/>
      <c r="G170" s="32"/>
      <c r="H170" s="32"/>
      <c r="I170" s="32"/>
      <c r="J170" s="32"/>
      <c r="K170" s="32"/>
      <c r="L170" s="32"/>
      <c r="M170" s="31"/>
      <c r="N170" s="31"/>
      <c r="O170" s="15"/>
      <c r="P170" s="15"/>
      <c r="Q170" s="15"/>
      <c r="R170" s="15"/>
      <c r="S170" s="2"/>
      <c r="T170" s="15"/>
      <c r="U170" s="15"/>
      <c r="V170" s="15"/>
      <c r="W170" s="15"/>
      <c r="X170" s="15"/>
      <c r="Y170" s="15"/>
      <c r="Z170" s="15"/>
    </row>
    <row r="171" spans="1:26" ht="15">
      <c r="A171" s="12"/>
      <c r="B171" s="31"/>
      <c r="C171" s="12"/>
      <c r="D171" s="12"/>
      <c r="E171" s="31"/>
      <c r="F171" s="32"/>
      <c r="G171" s="32"/>
      <c r="H171" s="32"/>
      <c r="I171" s="32"/>
      <c r="J171" s="32"/>
      <c r="K171" s="32"/>
      <c r="L171" s="32"/>
      <c r="M171" s="31"/>
      <c r="N171" s="31"/>
      <c r="O171" s="15"/>
      <c r="P171" s="15"/>
      <c r="Q171" s="15"/>
      <c r="R171" s="15"/>
      <c r="S171" s="2"/>
      <c r="T171" s="15"/>
      <c r="U171" s="15"/>
      <c r="V171" s="15"/>
      <c r="W171" s="15"/>
      <c r="X171" s="15"/>
      <c r="Y171" s="15"/>
      <c r="Z171" s="15"/>
    </row>
    <row r="172" spans="1:26" ht="15">
      <c r="A172" s="12"/>
      <c r="B172" s="31"/>
      <c r="C172" s="12"/>
      <c r="D172" s="12"/>
      <c r="E172" s="31"/>
      <c r="F172" s="32"/>
      <c r="G172" s="32"/>
      <c r="H172" s="32"/>
      <c r="I172" s="32"/>
      <c r="J172" s="32"/>
      <c r="K172" s="32"/>
      <c r="L172" s="32"/>
      <c r="M172" s="31"/>
      <c r="N172" s="31"/>
      <c r="O172" s="15"/>
      <c r="P172" s="15"/>
      <c r="Q172" s="15"/>
      <c r="R172" s="15"/>
      <c r="S172" s="2"/>
      <c r="T172" s="15"/>
      <c r="U172" s="15"/>
      <c r="V172" s="15"/>
      <c r="W172" s="15"/>
      <c r="X172" s="15"/>
      <c r="Y172" s="15"/>
      <c r="Z172" s="15"/>
    </row>
    <row r="173" spans="1:26" ht="15">
      <c r="A173" s="12"/>
      <c r="B173" s="31"/>
      <c r="C173" s="12"/>
      <c r="D173" s="12"/>
      <c r="E173" s="31"/>
      <c r="F173" s="32"/>
      <c r="G173" s="32"/>
      <c r="H173" s="32"/>
      <c r="I173" s="32"/>
      <c r="J173" s="32"/>
      <c r="K173" s="32"/>
      <c r="L173" s="32"/>
      <c r="M173" s="31"/>
      <c r="N173" s="31"/>
      <c r="O173" s="15"/>
      <c r="P173" s="15"/>
      <c r="Q173" s="15"/>
      <c r="R173" s="15"/>
      <c r="S173" s="2"/>
      <c r="T173" s="15"/>
      <c r="U173" s="15"/>
      <c r="V173" s="15"/>
      <c r="W173" s="15"/>
      <c r="X173" s="15"/>
      <c r="Y173" s="15"/>
      <c r="Z173" s="15"/>
    </row>
    <row r="174" spans="1:26" ht="15">
      <c r="A174" s="12"/>
      <c r="B174" s="31"/>
      <c r="C174" s="12"/>
      <c r="D174" s="12"/>
      <c r="E174" s="31"/>
      <c r="F174" s="32"/>
      <c r="G174" s="32"/>
      <c r="H174" s="32"/>
      <c r="I174" s="32"/>
      <c r="J174" s="32"/>
      <c r="K174" s="32"/>
      <c r="L174" s="32"/>
      <c r="M174" s="31"/>
      <c r="N174" s="31"/>
      <c r="O174" s="15"/>
      <c r="P174" s="15"/>
      <c r="Q174" s="15"/>
      <c r="R174" s="15"/>
      <c r="S174" s="2"/>
      <c r="T174" s="15"/>
      <c r="U174" s="15"/>
      <c r="V174" s="15"/>
      <c r="W174" s="15"/>
      <c r="X174" s="15"/>
      <c r="Y174" s="15"/>
      <c r="Z174" s="15"/>
    </row>
    <row r="175" spans="1:26" ht="15">
      <c r="A175" s="12"/>
      <c r="B175" s="31"/>
      <c r="C175" s="12"/>
      <c r="D175" s="12"/>
      <c r="E175" s="31"/>
      <c r="F175" s="32"/>
      <c r="G175" s="32"/>
      <c r="H175" s="32"/>
      <c r="I175" s="32"/>
      <c r="J175" s="32"/>
      <c r="K175" s="32"/>
      <c r="L175" s="32"/>
      <c r="M175" s="31"/>
      <c r="N175" s="31"/>
      <c r="O175" s="15"/>
      <c r="P175" s="15"/>
      <c r="Q175" s="15"/>
      <c r="R175" s="15"/>
      <c r="S175" s="2"/>
      <c r="T175" s="15"/>
      <c r="U175" s="15"/>
      <c r="V175" s="15"/>
      <c r="W175" s="15"/>
      <c r="X175" s="15"/>
      <c r="Y175" s="15"/>
      <c r="Z175" s="15"/>
    </row>
    <row r="176" spans="1:26" ht="15">
      <c r="A176" s="12"/>
      <c r="B176" s="31"/>
      <c r="C176" s="12"/>
      <c r="D176" s="12"/>
      <c r="E176" s="31"/>
      <c r="F176" s="32"/>
      <c r="G176" s="32"/>
      <c r="H176" s="32"/>
      <c r="I176" s="32"/>
      <c r="J176" s="32"/>
      <c r="K176" s="32"/>
      <c r="L176" s="32"/>
      <c r="M176" s="31"/>
      <c r="N176" s="31"/>
      <c r="O176" s="15"/>
      <c r="P176" s="15"/>
      <c r="Q176" s="15"/>
      <c r="R176" s="15"/>
      <c r="S176" s="2"/>
      <c r="T176" s="15"/>
      <c r="U176" s="15"/>
      <c r="V176" s="15"/>
      <c r="W176" s="15"/>
      <c r="X176" s="15"/>
      <c r="Y176" s="15"/>
      <c r="Z176" s="15"/>
    </row>
    <row r="177" spans="1:26" ht="15">
      <c r="A177" s="12"/>
      <c r="B177" s="31"/>
      <c r="C177" s="12"/>
      <c r="D177" s="12"/>
      <c r="E177" s="31"/>
      <c r="F177" s="32"/>
      <c r="G177" s="32"/>
      <c r="H177" s="32"/>
      <c r="I177" s="32"/>
      <c r="J177" s="32"/>
      <c r="K177" s="32"/>
      <c r="L177" s="32"/>
      <c r="M177" s="31"/>
      <c r="N177" s="31"/>
      <c r="O177" s="15"/>
      <c r="P177" s="15"/>
      <c r="Q177" s="15"/>
      <c r="R177" s="15"/>
      <c r="S177" s="2"/>
      <c r="T177" s="15"/>
      <c r="U177" s="15"/>
      <c r="V177" s="15"/>
      <c r="W177" s="15"/>
      <c r="X177" s="15"/>
      <c r="Y177" s="15"/>
      <c r="Z177" s="15"/>
    </row>
    <row r="178" spans="1:26" ht="15">
      <c r="A178" s="12"/>
      <c r="B178" s="31"/>
      <c r="C178" s="12"/>
      <c r="D178" s="12"/>
      <c r="E178" s="31"/>
      <c r="F178" s="32"/>
      <c r="G178" s="32"/>
      <c r="H178" s="32"/>
      <c r="I178" s="32"/>
      <c r="J178" s="32"/>
      <c r="K178" s="32"/>
      <c r="L178" s="32"/>
      <c r="M178" s="31"/>
      <c r="N178" s="31"/>
      <c r="O178" s="15"/>
      <c r="P178" s="15"/>
      <c r="Q178" s="15"/>
      <c r="R178" s="15"/>
      <c r="S178" s="2"/>
      <c r="T178" s="15"/>
      <c r="U178" s="15"/>
      <c r="V178" s="15"/>
      <c r="W178" s="15"/>
      <c r="X178" s="15"/>
      <c r="Y178" s="15"/>
      <c r="Z178" s="15"/>
    </row>
    <row r="179" spans="1:26" ht="15">
      <c r="A179" s="12"/>
      <c r="B179" s="31"/>
      <c r="C179" s="12"/>
      <c r="D179" s="12"/>
      <c r="E179" s="31"/>
      <c r="F179" s="32"/>
      <c r="G179" s="32"/>
      <c r="H179" s="32"/>
      <c r="I179" s="32"/>
      <c r="J179" s="32"/>
      <c r="K179" s="32"/>
      <c r="L179" s="32"/>
      <c r="M179" s="31"/>
      <c r="N179" s="31"/>
      <c r="O179" s="15"/>
      <c r="P179" s="15"/>
      <c r="Q179" s="15"/>
      <c r="R179" s="15"/>
      <c r="S179" s="2"/>
      <c r="T179" s="15"/>
      <c r="U179" s="15"/>
      <c r="V179" s="15"/>
      <c r="W179" s="15"/>
      <c r="X179" s="15"/>
      <c r="Y179" s="15"/>
      <c r="Z179" s="15"/>
    </row>
    <row r="180" spans="1:26" ht="15">
      <c r="A180" s="12"/>
      <c r="B180" s="31"/>
      <c r="C180" s="12"/>
      <c r="D180" s="12"/>
      <c r="E180" s="31"/>
      <c r="F180" s="32"/>
      <c r="G180" s="32"/>
      <c r="H180" s="32"/>
      <c r="I180" s="32"/>
      <c r="J180" s="32"/>
      <c r="K180" s="32"/>
      <c r="L180" s="32"/>
      <c r="M180" s="31"/>
      <c r="N180" s="31"/>
      <c r="O180" s="15"/>
      <c r="P180" s="15"/>
      <c r="Q180" s="15"/>
      <c r="R180" s="15"/>
      <c r="S180" s="2"/>
      <c r="T180" s="15"/>
      <c r="U180" s="15"/>
      <c r="V180" s="15"/>
      <c r="W180" s="15"/>
      <c r="X180" s="15"/>
      <c r="Y180" s="15"/>
      <c r="Z180" s="15"/>
    </row>
    <row r="181" spans="1:26" ht="15">
      <c r="A181" s="12"/>
      <c r="B181" s="31"/>
      <c r="C181" s="12"/>
      <c r="D181" s="12"/>
      <c r="E181" s="31"/>
      <c r="F181" s="32"/>
      <c r="G181" s="32"/>
      <c r="H181" s="32"/>
      <c r="I181" s="32"/>
      <c r="J181" s="32"/>
      <c r="K181" s="32"/>
      <c r="L181" s="32"/>
      <c r="M181" s="31"/>
      <c r="N181" s="31"/>
      <c r="O181" s="15"/>
      <c r="P181" s="15"/>
      <c r="Q181" s="15"/>
      <c r="R181" s="15"/>
      <c r="S181" s="2"/>
      <c r="T181" s="15"/>
      <c r="U181" s="15"/>
      <c r="V181" s="15"/>
      <c r="W181" s="15"/>
      <c r="X181" s="15"/>
      <c r="Y181" s="15"/>
      <c r="Z181" s="15"/>
    </row>
    <row r="182" spans="1:26" ht="15">
      <c r="A182" s="12"/>
      <c r="B182" s="31"/>
      <c r="C182" s="12"/>
      <c r="D182" s="12"/>
      <c r="E182" s="31"/>
      <c r="F182" s="32"/>
      <c r="G182" s="32"/>
      <c r="H182" s="32"/>
      <c r="I182" s="32"/>
      <c r="J182" s="32"/>
      <c r="K182" s="32"/>
      <c r="L182" s="32"/>
      <c r="M182" s="31"/>
      <c r="N182" s="31"/>
      <c r="O182" s="15"/>
      <c r="P182" s="15"/>
      <c r="Q182" s="15"/>
      <c r="R182" s="15"/>
      <c r="S182" s="2"/>
      <c r="T182" s="15"/>
      <c r="U182" s="15"/>
      <c r="V182" s="15"/>
      <c r="W182" s="15"/>
      <c r="X182" s="15"/>
      <c r="Y182" s="15"/>
      <c r="Z182" s="15"/>
    </row>
    <row r="183" spans="1:26" ht="15">
      <c r="A183" s="12"/>
      <c r="B183" s="31"/>
      <c r="C183" s="12"/>
      <c r="D183" s="12"/>
      <c r="E183" s="31"/>
      <c r="F183" s="32"/>
      <c r="G183" s="32"/>
      <c r="H183" s="32"/>
      <c r="I183" s="32"/>
      <c r="J183" s="32"/>
      <c r="K183" s="32"/>
      <c r="L183" s="32"/>
      <c r="M183" s="31"/>
      <c r="N183" s="31"/>
      <c r="O183" s="15"/>
      <c r="P183" s="15"/>
      <c r="Q183" s="15"/>
      <c r="R183" s="15"/>
      <c r="S183" s="2"/>
      <c r="T183" s="15"/>
      <c r="U183" s="15"/>
      <c r="V183" s="15"/>
      <c r="W183" s="15"/>
      <c r="X183" s="15"/>
      <c r="Y183" s="15"/>
      <c r="Z183" s="15"/>
    </row>
    <row r="184" spans="1:26" ht="15">
      <c r="A184" s="12"/>
      <c r="B184" s="31"/>
      <c r="C184" s="12"/>
      <c r="D184" s="12"/>
      <c r="E184" s="31"/>
      <c r="F184" s="32"/>
      <c r="G184" s="32"/>
      <c r="H184" s="32"/>
      <c r="I184" s="32"/>
      <c r="J184" s="32"/>
      <c r="K184" s="32"/>
      <c r="L184" s="32"/>
      <c r="M184" s="31"/>
      <c r="N184" s="31"/>
      <c r="O184" s="15"/>
      <c r="P184" s="15"/>
      <c r="Q184" s="15"/>
      <c r="R184" s="15"/>
      <c r="S184" s="2"/>
      <c r="T184" s="15"/>
      <c r="U184" s="15"/>
      <c r="V184" s="15"/>
      <c r="W184" s="15"/>
      <c r="X184" s="15"/>
      <c r="Y184" s="15"/>
      <c r="Z184" s="15"/>
    </row>
    <row r="185" spans="1:26" ht="15">
      <c r="A185" s="12"/>
      <c r="B185" s="31"/>
      <c r="C185" s="12"/>
      <c r="D185" s="12"/>
      <c r="E185" s="31"/>
      <c r="F185" s="32"/>
      <c r="G185" s="32"/>
      <c r="H185" s="32"/>
      <c r="I185" s="32"/>
      <c r="J185" s="32"/>
      <c r="K185" s="32"/>
      <c r="L185" s="32"/>
      <c r="M185" s="31"/>
      <c r="N185" s="31"/>
      <c r="O185" s="15"/>
      <c r="P185" s="15"/>
      <c r="Q185" s="15"/>
      <c r="R185" s="15"/>
      <c r="S185" s="2"/>
      <c r="T185" s="15"/>
      <c r="U185" s="15"/>
      <c r="V185" s="15"/>
      <c r="W185" s="15"/>
      <c r="X185" s="15"/>
      <c r="Y185" s="15"/>
      <c r="Z185" s="15"/>
    </row>
    <row r="186" spans="1:26" ht="15">
      <c r="A186" s="12"/>
      <c r="B186" s="31"/>
      <c r="C186" s="12"/>
      <c r="D186" s="12"/>
      <c r="E186" s="31"/>
      <c r="F186" s="32"/>
      <c r="G186" s="32"/>
      <c r="H186" s="32"/>
      <c r="I186" s="32"/>
      <c r="J186" s="32"/>
      <c r="K186" s="32"/>
      <c r="L186" s="32"/>
      <c r="M186" s="31"/>
      <c r="N186" s="31"/>
      <c r="O186" s="15"/>
      <c r="P186" s="15"/>
      <c r="Q186" s="15"/>
      <c r="R186" s="15"/>
      <c r="S186" s="2"/>
      <c r="T186" s="15"/>
      <c r="U186" s="15"/>
      <c r="V186" s="15"/>
      <c r="W186" s="15"/>
      <c r="X186" s="15"/>
      <c r="Y186" s="15"/>
      <c r="Z186" s="15"/>
    </row>
    <row r="187" spans="1:26" ht="15">
      <c r="A187" s="12"/>
      <c r="B187" s="31"/>
      <c r="C187" s="12"/>
      <c r="D187" s="12"/>
      <c r="E187" s="31"/>
      <c r="F187" s="32"/>
      <c r="G187" s="32"/>
      <c r="H187" s="32"/>
      <c r="I187" s="32"/>
      <c r="J187" s="32"/>
      <c r="K187" s="32"/>
      <c r="L187" s="32"/>
      <c r="M187" s="31"/>
      <c r="N187" s="31"/>
      <c r="O187" s="15"/>
      <c r="P187" s="15"/>
      <c r="Q187" s="15"/>
      <c r="R187" s="15"/>
      <c r="S187" s="2"/>
      <c r="T187" s="15"/>
      <c r="U187" s="15"/>
      <c r="V187" s="15"/>
      <c r="W187" s="15"/>
      <c r="X187" s="15"/>
      <c r="Y187" s="15"/>
      <c r="Z187" s="15"/>
    </row>
    <row r="188" spans="1:26" ht="15">
      <c r="A188" s="12"/>
      <c r="B188" s="31"/>
      <c r="C188" s="12"/>
      <c r="D188" s="12"/>
      <c r="E188" s="31"/>
      <c r="F188" s="32"/>
      <c r="G188" s="32"/>
      <c r="H188" s="32"/>
      <c r="I188" s="32"/>
      <c r="J188" s="32"/>
      <c r="K188" s="32"/>
      <c r="L188" s="32"/>
      <c r="M188" s="31"/>
      <c r="N188" s="31"/>
      <c r="O188" s="15"/>
      <c r="P188" s="15"/>
      <c r="Q188" s="15"/>
      <c r="R188" s="15"/>
      <c r="S188" s="2"/>
      <c r="T188" s="15"/>
      <c r="U188" s="15"/>
      <c r="V188" s="15"/>
      <c r="W188" s="15"/>
      <c r="X188" s="15"/>
      <c r="Y188" s="15"/>
      <c r="Z188" s="15"/>
    </row>
    <row r="189" spans="1:26" ht="15">
      <c r="A189" s="12"/>
      <c r="B189" s="31"/>
      <c r="C189" s="12"/>
      <c r="D189" s="12"/>
      <c r="E189" s="31"/>
      <c r="F189" s="32"/>
      <c r="G189" s="32"/>
      <c r="H189" s="32"/>
      <c r="I189" s="32"/>
      <c r="J189" s="32"/>
      <c r="K189" s="32"/>
      <c r="L189" s="32"/>
      <c r="M189" s="31"/>
      <c r="N189" s="31"/>
      <c r="O189" s="15"/>
      <c r="P189" s="15"/>
      <c r="Q189" s="15"/>
      <c r="R189" s="15"/>
      <c r="S189" s="2"/>
      <c r="T189" s="15"/>
      <c r="U189" s="15"/>
      <c r="V189" s="15"/>
      <c r="W189" s="15"/>
      <c r="X189" s="15"/>
      <c r="Y189" s="15"/>
      <c r="Z189" s="15"/>
    </row>
    <row r="190" spans="1:26" ht="15">
      <c r="A190" s="12"/>
      <c r="B190" s="31"/>
      <c r="C190" s="12"/>
      <c r="D190" s="12"/>
      <c r="E190" s="31"/>
      <c r="F190" s="32"/>
      <c r="G190" s="32"/>
      <c r="H190" s="32"/>
      <c r="I190" s="32"/>
      <c r="J190" s="32"/>
      <c r="K190" s="32"/>
      <c r="L190" s="32"/>
      <c r="M190" s="31"/>
      <c r="N190" s="31"/>
      <c r="O190" s="15"/>
      <c r="P190" s="15"/>
      <c r="Q190" s="15"/>
      <c r="R190" s="15"/>
      <c r="S190" s="2"/>
      <c r="T190" s="15"/>
      <c r="U190" s="15"/>
      <c r="V190" s="15"/>
      <c r="W190" s="15"/>
      <c r="X190" s="15"/>
      <c r="Y190" s="15"/>
      <c r="Z190" s="15"/>
    </row>
    <row r="191" spans="1:26" ht="15">
      <c r="A191" s="12"/>
      <c r="B191" s="31"/>
      <c r="C191" s="12"/>
      <c r="D191" s="12"/>
      <c r="E191" s="31"/>
      <c r="F191" s="32"/>
      <c r="G191" s="32"/>
      <c r="H191" s="32"/>
      <c r="I191" s="32"/>
      <c r="J191" s="32"/>
      <c r="K191" s="32"/>
      <c r="L191" s="32"/>
      <c r="M191" s="31"/>
      <c r="N191" s="31"/>
      <c r="O191" s="15"/>
      <c r="P191" s="15"/>
      <c r="Q191" s="15"/>
      <c r="R191" s="15"/>
      <c r="S191" s="2"/>
      <c r="T191" s="15"/>
      <c r="U191" s="15"/>
      <c r="V191" s="15"/>
      <c r="W191" s="15"/>
      <c r="X191" s="15"/>
      <c r="Y191" s="15"/>
      <c r="Z191" s="15"/>
    </row>
    <row r="192" spans="1:26" ht="15">
      <c r="A192" s="12"/>
      <c r="B192" s="31"/>
      <c r="C192" s="12"/>
      <c r="D192" s="12"/>
      <c r="E192" s="31"/>
      <c r="F192" s="32"/>
      <c r="G192" s="32"/>
      <c r="H192" s="32"/>
      <c r="I192" s="32"/>
      <c r="J192" s="32"/>
      <c r="K192" s="32"/>
      <c r="L192" s="32"/>
      <c r="M192" s="31"/>
      <c r="N192" s="31"/>
      <c r="O192" s="15"/>
      <c r="P192" s="15"/>
      <c r="Q192" s="15"/>
      <c r="R192" s="15"/>
      <c r="S192" s="2"/>
      <c r="T192" s="15"/>
      <c r="U192" s="15"/>
      <c r="V192" s="15"/>
      <c r="W192" s="15"/>
      <c r="X192" s="15"/>
      <c r="Y192" s="15"/>
      <c r="Z192" s="15"/>
    </row>
    <row r="193" spans="1:26" ht="15">
      <c r="A193" s="12"/>
      <c r="B193" s="31"/>
      <c r="C193" s="12"/>
      <c r="D193" s="12"/>
      <c r="E193" s="31"/>
      <c r="F193" s="32"/>
      <c r="G193" s="32"/>
      <c r="H193" s="32"/>
      <c r="I193" s="32"/>
      <c r="J193" s="32"/>
      <c r="K193" s="32"/>
      <c r="L193" s="32"/>
      <c r="M193" s="31"/>
      <c r="N193" s="31"/>
      <c r="O193" s="15"/>
      <c r="P193" s="15"/>
      <c r="Q193" s="15"/>
      <c r="R193" s="15"/>
      <c r="S193" s="2"/>
      <c r="T193" s="15"/>
      <c r="U193" s="15"/>
      <c r="V193" s="15"/>
      <c r="W193" s="15"/>
      <c r="X193" s="15"/>
      <c r="Y193" s="15"/>
      <c r="Z193" s="15"/>
    </row>
    <row r="194" spans="1:26" ht="15">
      <c r="A194" s="12"/>
      <c r="B194" s="31"/>
      <c r="C194" s="12"/>
      <c r="D194" s="12"/>
      <c r="E194" s="31"/>
      <c r="F194" s="32"/>
      <c r="G194" s="32"/>
      <c r="H194" s="32"/>
      <c r="I194" s="32"/>
      <c r="J194" s="32"/>
      <c r="K194" s="32"/>
      <c r="L194" s="32"/>
      <c r="M194" s="31"/>
      <c r="N194" s="31"/>
      <c r="O194" s="15"/>
      <c r="P194" s="15"/>
      <c r="Q194" s="15"/>
      <c r="R194" s="15"/>
      <c r="S194" s="2"/>
      <c r="T194" s="15"/>
      <c r="U194" s="15"/>
      <c r="V194" s="15"/>
      <c r="W194" s="15"/>
      <c r="X194" s="15"/>
      <c r="Y194" s="15"/>
      <c r="Z194" s="15"/>
    </row>
    <row r="195" spans="1:26" ht="15">
      <c r="A195" s="12"/>
      <c r="B195" s="31"/>
      <c r="C195" s="12"/>
      <c r="D195" s="12"/>
      <c r="E195" s="31"/>
      <c r="F195" s="32"/>
      <c r="G195" s="32"/>
      <c r="H195" s="32"/>
      <c r="I195" s="32"/>
      <c r="J195" s="32"/>
      <c r="K195" s="32"/>
      <c r="L195" s="32"/>
      <c r="M195" s="31"/>
      <c r="N195" s="31"/>
      <c r="O195" s="15"/>
      <c r="P195" s="15"/>
      <c r="Q195" s="15"/>
      <c r="R195" s="15"/>
      <c r="S195" s="2"/>
      <c r="T195" s="15"/>
      <c r="U195" s="15"/>
      <c r="V195" s="15"/>
      <c r="W195" s="15"/>
      <c r="X195" s="15"/>
      <c r="Y195" s="15"/>
      <c r="Z195" s="15"/>
    </row>
    <row r="196" spans="1:26" ht="15">
      <c r="A196" s="12"/>
      <c r="B196" s="31"/>
      <c r="C196" s="12"/>
      <c r="D196" s="12"/>
      <c r="E196" s="31"/>
      <c r="F196" s="32"/>
      <c r="G196" s="32"/>
      <c r="H196" s="32"/>
      <c r="I196" s="32"/>
      <c r="J196" s="32"/>
      <c r="K196" s="32"/>
      <c r="L196" s="32"/>
      <c r="M196" s="31"/>
      <c r="N196" s="31"/>
      <c r="O196" s="15"/>
      <c r="P196" s="15"/>
      <c r="Q196" s="15"/>
      <c r="R196" s="15"/>
      <c r="S196" s="2"/>
      <c r="T196" s="15"/>
      <c r="U196" s="15"/>
      <c r="V196" s="15"/>
      <c r="W196" s="15"/>
      <c r="X196" s="15"/>
      <c r="Y196" s="15"/>
      <c r="Z196" s="15"/>
    </row>
    <row r="197" spans="1:26" ht="15">
      <c r="A197" s="12"/>
      <c r="B197" s="31"/>
      <c r="C197" s="12"/>
      <c r="D197" s="12"/>
      <c r="E197" s="31"/>
      <c r="F197" s="32"/>
      <c r="G197" s="32"/>
      <c r="H197" s="32"/>
      <c r="I197" s="32"/>
      <c r="J197" s="32"/>
      <c r="K197" s="32"/>
      <c r="L197" s="32"/>
      <c r="M197" s="31"/>
      <c r="N197" s="31"/>
      <c r="O197" s="15"/>
      <c r="P197" s="15"/>
      <c r="Q197" s="15"/>
      <c r="R197" s="15"/>
      <c r="S197" s="2"/>
      <c r="T197" s="15"/>
      <c r="U197" s="15"/>
      <c r="V197" s="15"/>
      <c r="W197" s="15"/>
      <c r="X197" s="15"/>
      <c r="Y197" s="15"/>
      <c r="Z197" s="15"/>
    </row>
    <row r="198" spans="1:26" ht="15">
      <c r="A198" s="12"/>
      <c r="B198" s="31"/>
      <c r="C198" s="12"/>
      <c r="D198" s="12"/>
      <c r="E198" s="31"/>
      <c r="F198" s="32"/>
      <c r="G198" s="32"/>
      <c r="H198" s="32"/>
      <c r="I198" s="32"/>
      <c r="J198" s="32"/>
      <c r="K198" s="32"/>
      <c r="L198" s="32"/>
      <c r="M198" s="31"/>
      <c r="N198" s="31"/>
      <c r="O198" s="15"/>
      <c r="P198" s="15"/>
      <c r="Q198" s="15"/>
      <c r="R198" s="15"/>
      <c r="S198" s="2"/>
      <c r="T198" s="15"/>
      <c r="U198" s="15"/>
      <c r="V198" s="15"/>
      <c r="W198" s="15"/>
      <c r="X198" s="15"/>
      <c r="Y198" s="15"/>
      <c r="Z198" s="15"/>
    </row>
    <row r="199" spans="1:26" ht="15">
      <c r="A199" s="12"/>
      <c r="B199" s="31"/>
      <c r="C199" s="12"/>
      <c r="D199" s="12"/>
      <c r="E199" s="31"/>
      <c r="F199" s="32"/>
      <c r="G199" s="32"/>
      <c r="H199" s="32"/>
      <c r="I199" s="32"/>
      <c r="J199" s="32"/>
      <c r="K199" s="32"/>
      <c r="L199" s="32"/>
      <c r="M199" s="31"/>
      <c r="N199" s="31"/>
      <c r="O199" s="15"/>
      <c r="P199" s="15"/>
      <c r="Q199" s="15"/>
      <c r="R199" s="15"/>
      <c r="S199" s="2"/>
      <c r="T199" s="15"/>
      <c r="U199" s="15"/>
      <c r="V199" s="15"/>
      <c r="W199" s="15"/>
      <c r="X199" s="15"/>
      <c r="Y199" s="15"/>
      <c r="Z199" s="15"/>
    </row>
    <row r="200" spans="1:26" ht="15">
      <c r="A200" s="12"/>
      <c r="B200" s="31"/>
      <c r="C200" s="12"/>
      <c r="D200" s="12"/>
      <c r="E200" s="31"/>
      <c r="F200" s="32"/>
      <c r="G200" s="32"/>
      <c r="H200" s="32"/>
      <c r="I200" s="32"/>
      <c r="J200" s="32"/>
      <c r="K200" s="32"/>
      <c r="L200" s="32"/>
      <c r="M200" s="31"/>
      <c r="N200" s="31"/>
      <c r="O200" s="15"/>
      <c r="P200" s="15"/>
      <c r="Q200" s="15"/>
      <c r="R200" s="15"/>
      <c r="S200" s="2"/>
      <c r="T200" s="15"/>
      <c r="U200" s="15"/>
      <c r="V200" s="15"/>
      <c r="W200" s="15"/>
      <c r="X200" s="15"/>
      <c r="Y200" s="15"/>
      <c r="Z200" s="15"/>
    </row>
    <row r="201" spans="1:26" ht="15">
      <c r="A201" s="12"/>
      <c r="B201" s="31"/>
      <c r="C201" s="12"/>
      <c r="D201" s="12"/>
      <c r="E201" s="31"/>
      <c r="F201" s="32"/>
      <c r="G201" s="32"/>
      <c r="H201" s="32"/>
      <c r="I201" s="32"/>
      <c r="J201" s="32"/>
      <c r="K201" s="32"/>
      <c r="L201" s="32"/>
      <c r="M201" s="31"/>
      <c r="N201" s="31"/>
      <c r="O201" s="15"/>
      <c r="P201" s="15"/>
      <c r="Q201" s="15"/>
      <c r="R201" s="15"/>
      <c r="S201" s="2"/>
      <c r="T201" s="15"/>
      <c r="U201" s="15"/>
      <c r="V201" s="15"/>
      <c r="W201" s="15"/>
      <c r="X201" s="15"/>
      <c r="Y201" s="15"/>
      <c r="Z201" s="15"/>
    </row>
    <row r="202" spans="1:26" ht="15">
      <c r="A202" s="12"/>
      <c r="B202" s="31"/>
      <c r="C202" s="12"/>
      <c r="D202" s="12"/>
      <c r="E202" s="31"/>
      <c r="F202" s="32"/>
      <c r="G202" s="32"/>
      <c r="H202" s="32"/>
      <c r="I202" s="32"/>
      <c r="J202" s="32"/>
      <c r="K202" s="32"/>
      <c r="L202" s="32"/>
      <c r="M202" s="31"/>
      <c r="N202" s="31"/>
      <c r="O202" s="15"/>
      <c r="P202" s="15"/>
      <c r="Q202" s="15"/>
      <c r="R202" s="15"/>
      <c r="S202" s="2"/>
      <c r="T202" s="15"/>
      <c r="U202" s="15"/>
      <c r="V202" s="15"/>
      <c r="W202" s="15"/>
      <c r="X202" s="15"/>
      <c r="Y202" s="15"/>
      <c r="Z202" s="15"/>
    </row>
    <row r="203" spans="1:26" ht="15">
      <c r="A203" s="12"/>
      <c r="B203" s="31"/>
      <c r="C203" s="12"/>
      <c r="D203" s="12"/>
      <c r="E203" s="31"/>
      <c r="F203" s="32"/>
      <c r="G203" s="32"/>
      <c r="H203" s="32"/>
      <c r="I203" s="32"/>
      <c r="J203" s="32"/>
      <c r="K203" s="32"/>
      <c r="L203" s="32"/>
      <c r="M203" s="31"/>
      <c r="N203" s="31"/>
      <c r="O203" s="15"/>
      <c r="P203" s="15"/>
      <c r="Q203" s="15"/>
      <c r="R203" s="15"/>
      <c r="S203" s="2"/>
      <c r="T203" s="15"/>
      <c r="U203" s="15"/>
      <c r="V203" s="15"/>
      <c r="W203" s="15"/>
      <c r="X203" s="15"/>
      <c r="Y203" s="15"/>
      <c r="Z203" s="15"/>
    </row>
    <row r="204" spans="1:26" ht="15">
      <c r="A204" s="12"/>
      <c r="B204" s="31"/>
      <c r="C204" s="12"/>
      <c r="D204" s="12"/>
      <c r="E204" s="31"/>
      <c r="F204" s="32"/>
      <c r="G204" s="32"/>
      <c r="H204" s="32"/>
      <c r="I204" s="32"/>
      <c r="J204" s="32"/>
      <c r="K204" s="32"/>
      <c r="L204" s="32"/>
      <c r="M204" s="31"/>
      <c r="N204" s="31"/>
      <c r="O204" s="15"/>
      <c r="P204" s="15"/>
      <c r="Q204" s="15"/>
      <c r="R204" s="15"/>
      <c r="S204" s="2"/>
      <c r="T204" s="15"/>
      <c r="U204" s="15"/>
      <c r="V204" s="15"/>
      <c r="W204" s="15"/>
      <c r="X204" s="15"/>
      <c r="Y204" s="15"/>
      <c r="Z204" s="15"/>
    </row>
    <row r="205" spans="1:26" ht="15">
      <c r="A205" s="12"/>
      <c r="B205" s="31"/>
      <c r="C205" s="12"/>
      <c r="D205" s="12"/>
      <c r="E205" s="31"/>
      <c r="F205" s="32"/>
      <c r="G205" s="32"/>
      <c r="H205" s="32"/>
      <c r="I205" s="32"/>
      <c r="J205" s="32"/>
      <c r="K205" s="32"/>
      <c r="L205" s="32"/>
      <c r="M205" s="31"/>
      <c r="N205" s="31"/>
      <c r="O205" s="15"/>
      <c r="P205" s="15"/>
      <c r="Q205" s="15"/>
      <c r="R205" s="15"/>
      <c r="S205" s="2"/>
      <c r="T205" s="15"/>
      <c r="U205" s="15"/>
      <c r="V205" s="15"/>
      <c r="W205" s="15"/>
      <c r="X205" s="15"/>
      <c r="Y205" s="15"/>
      <c r="Z205" s="15"/>
    </row>
    <row r="206" spans="1:26" ht="15">
      <c r="A206" s="12"/>
      <c r="B206" s="31"/>
      <c r="C206" s="12"/>
      <c r="D206" s="12"/>
      <c r="E206" s="31"/>
      <c r="F206" s="32"/>
      <c r="G206" s="32"/>
      <c r="H206" s="32"/>
      <c r="I206" s="32"/>
      <c r="J206" s="32"/>
      <c r="K206" s="32"/>
      <c r="L206" s="32"/>
      <c r="M206" s="31"/>
      <c r="N206" s="31"/>
      <c r="O206" s="15"/>
      <c r="P206" s="15"/>
      <c r="Q206" s="15"/>
      <c r="R206" s="15"/>
      <c r="S206" s="2"/>
      <c r="T206" s="15"/>
      <c r="U206" s="15"/>
      <c r="V206" s="15"/>
      <c r="W206" s="15"/>
      <c r="X206" s="15"/>
      <c r="Y206" s="15"/>
      <c r="Z206" s="15"/>
    </row>
    <row r="207" spans="1:26" ht="15">
      <c r="A207" s="12"/>
      <c r="B207" s="31"/>
      <c r="C207" s="12"/>
      <c r="D207" s="12"/>
      <c r="E207" s="31"/>
      <c r="F207" s="32"/>
      <c r="G207" s="32"/>
      <c r="H207" s="32"/>
      <c r="I207" s="32"/>
      <c r="J207" s="32"/>
      <c r="K207" s="32"/>
      <c r="L207" s="32"/>
      <c r="M207" s="31"/>
      <c r="N207" s="31"/>
      <c r="O207" s="15"/>
      <c r="P207" s="15"/>
      <c r="Q207" s="15"/>
      <c r="R207" s="15"/>
      <c r="S207" s="2"/>
      <c r="T207" s="15"/>
      <c r="U207" s="15"/>
      <c r="V207" s="15"/>
      <c r="W207" s="15"/>
      <c r="X207" s="15"/>
      <c r="Y207" s="15"/>
      <c r="Z207" s="15"/>
    </row>
    <row r="208" spans="1:26" ht="15">
      <c r="A208" s="12"/>
      <c r="B208" s="31"/>
      <c r="C208" s="12"/>
      <c r="D208" s="12"/>
      <c r="E208" s="31"/>
      <c r="F208" s="32"/>
      <c r="G208" s="32"/>
      <c r="H208" s="32"/>
      <c r="I208" s="32"/>
      <c r="J208" s="32"/>
      <c r="K208" s="32"/>
      <c r="L208" s="32"/>
      <c r="M208" s="31"/>
      <c r="N208" s="31"/>
      <c r="O208" s="15"/>
      <c r="P208" s="15"/>
      <c r="Q208" s="15"/>
      <c r="R208" s="15"/>
      <c r="S208" s="2"/>
      <c r="T208" s="15"/>
      <c r="U208" s="15"/>
      <c r="V208" s="15"/>
      <c r="W208" s="15"/>
      <c r="X208" s="15"/>
      <c r="Y208" s="15"/>
      <c r="Z208" s="15"/>
    </row>
    <row r="209" spans="1:26" ht="15">
      <c r="A209" s="12"/>
      <c r="B209" s="31"/>
      <c r="C209" s="12"/>
      <c r="D209" s="12"/>
      <c r="E209" s="31"/>
      <c r="F209" s="32"/>
      <c r="G209" s="32"/>
      <c r="H209" s="32"/>
      <c r="I209" s="32"/>
      <c r="J209" s="32"/>
      <c r="K209" s="32"/>
      <c r="L209" s="32"/>
      <c r="M209" s="31"/>
      <c r="N209" s="31"/>
      <c r="O209" s="15"/>
      <c r="P209" s="15"/>
      <c r="Q209" s="15"/>
      <c r="R209" s="15"/>
      <c r="S209" s="2"/>
      <c r="T209" s="15"/>
      <c r="U209" s="15"/>
      <c r="V209" s="15"/>
      <c r="W209" s="15"/>
      <c r="X209" s="15"/>
      <c r="Y209" s="15"/>
      <c r="Z209" s="15"/>
    </row>
    <row r="210" spans="1:26" ht="15">
      <c r="A210" s="12"/>
      <c r="B210" s="31"/>
      <c r="C210" s="12"/>
      <c r="D210" s="12"/>
      <c r="E210" s="31"/>
      <c r="F210" s="32"/>
      <c r="G210" s="32"/>
      <c r="H210" s="32"/>
      <c r="I210" s="32"/>
      <c r="J210" s="32"/>
      <c r="K210" s="32"/>
      <c r="L210" s="32"/>
      <c r="M210" s="31"/>
      <c r="N210" s="31"/>
      <c r="O210" s="15"/>
      <c r="P210" s="15"/>
      <c r="Q210" s="15"/>
      <c r="R210" s="15"/>
      <c r="S210" s="2"/>
      <c r="T210" s="15"/>
      <c r="U210" s="15"/>
      <c r="V210" s="15"/>
      <c r="W210" s="15"/>
      <c r="X210" s="15"/>
      <c r="Y210" s="15"/>
      <c r="Z210" s="15"/>
    </row>
    <row r="211" spans="1:26" ht="15">
      <c r="A211" s="12"/>
      <c r="B211" s="31"/>
      <c r="C211" s="12"/>
      <c r="D211" s="12"/>
      <c r="E211" s="31"/>
      <c r="F211" s="32"/>
      <c r="G211" s="32"/>
      <c r="H211" s="32"/>
      <c r="I211" s="32"/>
      <c r="J211" s="32"/>
      <c r="K211" s="32"/>
      <c r="L211" s="32"/>
      <c r="M211" s="31"/>
      <c r="N211" s="31"/>
      <c r="O211" s="15"/>
      <c r="P211" s="15"/>
      <c r="Q211" s="15"/>
      <c r="R211" s="15"/>
      <c r="S211" s="2"/>
      <c r="T211" s="15"/>
      <c r="U211" s="15"/>
      <c r="V211" s="15"/>
      <c r="W211" s="15"/>
      <c r="X211" s="15"/>
      <c r="Y211" s="15"/>
      <c r="Z211" s="15"/>
    </row>
    <row r="212" spans="1:26" ht="15">
      <c r="A212" s="12"/>
      <c r="B212" s="31"/>
      <c r="C212" s="12"/>
      <c r="D212" s="12"/>
      <c r="E212" s="31"/>
      <c r="F212" s="32"/>
      <c r="G212" s="32"/>
      <c r="H212" s="32"/>
      <c r="I212" s="32"/>
      <c r="J212" s="32"/>
      <c r="K212" s="32"/>
      <c r="L212" s="32"/>
      <c r="M212" s="31"/>
      <c r="N212" s="31"/>
      <c r="O212" s="15"/>
      <c r="P212" s="15"/>
      <c r="Q212" s="15"/>
      <c r="R212" s="15"/>
      <c r="S212" s="2"/>
      <c r="T212" s="15"/>
      <c r="U212" s="15"/>
      <c r="V212" s="15"/>
      <c r="W212" s="15"/>
      <c r="X212" s="15"/>
      <c r="Y212" s="15"/>
      <c r="Z212" s="15"/>
    </row>
    <row r="213" spans="1:26" ht="15">
      <c r="A213" s="12"/>
      <c r="B213" s="31"/>
      <c r="C213" s="12"/>
      <c r="D213" s="12"/>
      <c r="E213" s="31"/>
      <c r="F213" s="32"/>
      <c r="G213" s="32"/>
      <c r="H213" s="32"/>
      <c r="I213" s="32"/>
      <c r="J213" s="32"/>
      <c r="K213" s="32"/>
      <c r="L213" s="32"/>
      <c r="M213" s="31"/>
      <c r="N213" s="31"/>
      <c r="O213" s="15"/>
      <c r="P213" s="15"/>
      <c r="Q213" s="15"/>
      <c r="R213" s="15"/>
      <c r="S213" s="2"/>
      <c r="T213" s="15"/>
      <c r="U213" s="15"/>
      <c r="V213" s="15"/>
      <c r="W213" s="15"/>
      <c r="X213" s="15"/>
      <c r="Y213" s="15"/>
      <c r="Z213" s="15"/>
    </row>
    <row r="214" spans="1:26" ht="15">
      <c r="A214" s="12"/>
      <c r="B214" s="31"/>
      <c r="C214" s="12"/>
      <c r="D214" s="12"/>
      <c r="E214" s="31"/>
      <c r="F214" s="32"/>
      <c r="G214" s="32"/>
      <c r="H214" s="32"/>
      <c r="I214" s="32"/>
      <c r="J214" s="32"/>
      <c r="K214" s="32"/>
      <c r="L214" s="32"/>
      <c r="M214" s="31"/>
      <c r="N214" s="31"/>
      <c r="O214" s="15"/>
      <c r="P214" s="15"/>
      <c r="Q214" s="15"/>
      <c r="R214" s="15"/>
      <c r="S214" s="2"/>
      <c r="T214" s="15"/>
      <c r="U214" s="15"/>
      <c r="V214" s="15"/>
      <c r="W214" s="15"/>
      <c r="X214" s="15"/>
      <c r="Y214" s="15"/>
      <c r="Z214" s="15"/>
    </row>
    <row r="215" spans="1:26" ht="15">
      <c r="A215" s="12"/>
      <c r="B215" s="31"/>
      <c r="C215" s="12"/>
      <c r="D215" s="12"/>
      <c r="E215" s="31"/>
      <c r="F215" s="32"/>
      <c r="G215" s="32"/>
      <c r="H215" s="32"/>
      <c r="I215" s="32"/>
      <c r="J215" s="32"/>
      <c r="K215" s="32"/>
      <c r="L215" s="32"/>
      <c r="M215" s="31"/>
      <c r="N215" s="31"/>
      <c r="O215" s="15"/>
      <c r="P215" s="15"/>
      <c r="Q215" s="15"/>
      <c r="R215" s="15"/>
      <c r="S215" s="2"/>
      <c r="T215" s="15"/>
      <c r="U215" s="15"/>
      <c r="V215" s="15"/>
      <c r="W215" s="15"/>
      <c r="X215" s="15"/>
      <c r="Y215" s="15"/>
      <c r="Z215" s="15"/>
    </row>
    <row r="216" spans="1:26" ht="15">
      <c r="A216" s="12"/>
      <c r="B216" s="31"/>
      <c r="C216" s="12"/>
      <c r="D216" s="12"/>
      <c r="E216" s="31"/>
      <c r="F216" s="32"/>
      <c r="G216" s="32"/>
      <c r="H216" s="32"/>
      <c r="I216" s="32"/>
      <c r="J216" s="32"/>
      <c r="K216" s="32"/>
      <c r="L216" s="32"/>
      <c r="M216" s="31"/>
      <c r="N216" s="31"/>
      <c r="O216" s="15"/>
      <c r="P216" s="15"/>
      <c r="Q216" s="15"/>
      <c r="R216" s="15"/>
      <c r="S216" s="2"/>
      <c r="T216" s="15"/>
      <c r="U216" s="15"/>
      <c r="V216" s="15"/>
      <c r="W216" s="15"/>
      <c r="X216" s="15"/>
      <c r="Y216" s="15"/>
      <c r="Z216" s="15"/>
    </row>
    <row r="217" spans="1:26" ht="15">
      <c r="A217" s="12"/>
      <c r="B217" s="31"/>
      <c r="C217" s="12"/>
      <c r="D217" s="12"/>
      <c r="E217" s="31"/>
      <c r="F217" s="32"/>
      <c r="G217" s="32"/>
      <c r="H217" s="32"/>
      <c r="I217" s="32"/>
      <c r="J217" s="32"/>
      <c r="K217" s="32"/>
      <c r="L217" s="32"/>
      <c r="M217" s="31"/>
      <c r="N217" s="31"/>
      <c r="O217" s="15"/>
      <c r="P217" s="15"/>
      <c r="Q217" s="15"/>
      <c r="R217" s="15"/>
      <c r="S217" s="2"/>
      <c r="T217" s="15"/>
      <c r="U217" s="15"/>
      <c r="V217" s="15"/>
      <c r="W217" s="15"/>
      <c r="X217" s="15"/>
      <c r="Y217" s="15"/>
      <c r="Z217" s="15"/>
    </row>
    <row r="218" spans="1:26" ht="15">
      <c r="A218" s="12"/>
      <c r="B218" s="31"/>
      <c r="C218" s="12"/>
      <c r="D218" s="12"/>
      <c r="E218" s="31"/>
      <c r="F218" s="32"/>
      <c r="G218" s="32"/>
      <c r="H218" s="32"/>
      <c r="I218" s="32"/>
      <c r="J218" s="32"/>
      <c r="K218" s="32"/>
      <c r="L218" s="32"/>
      <c r="M218" s="31"/>
      <c r="N218" s="31"/>
      <c r="O218" s="15"/>
      <c r="P218" s="15"/>
      <c r="Q218" s="15"/>
      <c r="R218" s="15"/>
      <c r="S218" s="2"/>
      <c r="T218" s="15"/>
      <c r="U218" s="15"/>
      <c r="V218" s="15"/>
      <c r="W218" s="15"/>
      <c r="X218" s="15"/>
      <c r="Y218" s="15"/>
      <c r="Z218" s="15"/>
    </row>
    <row r="219" spans="1:26" ht="15">
      <c r="A219" s="12"/>
      <c r="B219" s="31"/>
      <c r="C219" s="12"/>
      <c r="D219" s="12"/>
      <c r="E219" s="31"/>
      <c r="F219" s="32"/>
      <c r="G219" s="32"/>
      <c r="H219" s="32"/>
      <c r="I219" s="32"/>
      <c r="J219" s="32"/>
      <c r="K219" s="32"/>
      <c r="L219" s="32"/>
      <c r="M219" s="31"/>
      <c r="N219" s="31"/>
      <c r="O219" s="15"/>
      <c r="P219" s="15"/>
      <c r="Q219" s="15"/>
      <c r="R219" s="15"/>
      <c r="S219" s="2"/>
      <c r="T219" s="15"/>
      <c r="U219" s="15"/>
      <c r="V219" s="15"/>
      <c r="W219" s="15"/>
      <c r="X219" s="15"/>
      <c r="Y219" s="15"/>
      <c r="Z219" s="15"/>
    </row>
    <row r="220" spans="1:26" ht="15">
      <c r="A220" s="12"/>
      <c r="B220" s="31"/>
      <c r="C220" s="12"/>
      <c r="D220" s="12"/>
      <c r="E220" s="31"/>
      <c r="F220" s="32"/>
      <c r="G220" s="32"/>
      <c r="H220" s="32"/>
      <c r="I220" s="32"/>
      <c r="J220" s="32"/>
      <c r="K220" s="32"/>
      <c r="L220" s="32"/>
      <c r="M220" s="31"/>
      <c r="N220" s="31"/>
      <c r="O220" s="15"/>
      <c r="P220" s="15"/>
      <c r="Q220" s="15"/>
      <c r="R220" s="15"/>
      <c r="S220" s="2"/>
      <c r="T220" s="15"/>
      <c r="U220" s="15"/>
      <c r="V220" s="15"/>
      <c r="W220" s="15"/>
      <c r="X220" s="15"/>
      <c r="Y220" s="15"/>
      <c r="Z220" s="15"/>
    </row>
    <row r="221" spans="1:26" ht="15">
      <c r="A221" s="12"/>
      <c r="B221" s="31"/>
      <c r="C221" s="12"/>
      <c r="D221" s="12"/>
      <c r="E221" s="31"/>
      <c r="F221" s="32"/>
      <c r="G221" s="32"/>
      <c r="H221" s="32"/>
      <c r="I221" s="32"/>
      <c r="J221" s="32"/>
      <c r="K221" s="32"/>
      <c r="L221" s="32"/>
      <c r="M221" s="31"/>
      <c r="N221" s="31"/>
      <c r="O221" s="15"/>
      <c r="P221" s="15"/>
      <c r="Q221" s="15"/>
      <c r="R221" s="15"/>
      <c r="S221" s="2"/>
      <c r="T221" s="15"/>
      <c r="U221" s="15"/>
      <c r="V221" s="15"/>
      <c r="W221" s="15"/>
      <c r="X221" s="15"/>
      <c r="Y221" s="15"/>
      <c r="Z221" s="15"/>
    </row>
    <row r="222" spans="1:26" ht="15">
      <c r="A222" s="12"/>
      <c r="B222" s="31"/>
      <c r="C222" s="12"/>
      <c r="D222" s="12"/>
      <c r="E222" s="31"/>
      <c r="F222" s="32"/>
      <c r="G222" s="32"/>
      <c r="H222" s="32"/>
      <c r="I222" s="32"/>
      <c r="J222" s="32"/>
      <c r="K222" s="32"/>
      <c r="L222" s="32"/>
      <c r="M222" s="31"/>
      <c r="N222" s="31"/>
      <c r="O222" s="15"/>
      <c r="P222" s="15"/>
      <c r="Q222" s="15"/>
      <c r="R222" s="15"/>
      <c r="S222" s="2"/>
      <c r="T222" s="15"/>
      <c r="U222" s="15"/>
      <c r="V222" s="15"/>
      <c r="W222" s="15"/>
      <c r="X222" s="15"/>
      <c r="Y222" s="15"/>
      <c r="Z222" s="15"/>
    </row>
    <row r="223" spans="1:26" ht="15">
      <c r="A223" s="12"/>
      <c r="B223" s="31"/>
      <c r="C223" s="12"/>
      <c r="D223" s="12"/>
      <c r="E223" s="31"/>
      <c r="F223" s="32"/>
      <c r="G223" s="32"/>
      <c r="H223" s="32"/>
      <c r="I223" s="32"/>
      <c r="J223" s="32"/>
      <c r="K223" s="32"/>
      <c r="L223" s="32"/>
      <c r="M223" s="31"/>
      <c r="N223" s="31"/>
      <c r="O223" s="15"/>
      <c r="P223" s="15"/>
      <c r="Q223" s="15"/>
      <c r="R223" s="15"/>
      <c r="S223" s="2"/>
      <c r="T223" s="15"/>
      <c r="U223" s="15"/>
      <c r="V223" s="15"/>
      <c r="W223" s="15"/>
      <c r="X223" s="15"/>
      <c r="Y223" s="15"/>
      <c r="Z223" s="15"/>
    </row>
    <row r="224" spans="1:26" ht="15">
      <c r="A224" s="12"/>
      <c r="B224" s="31"/>
      <c r="C224" s="12"/>
      <c r="D224" s="12"/>
      <c r="E224" s="31"/>
      <c r="F224" s="32"/>
      <c r="G224" s="32"/>
      <c r="H224" s="32"/>
      <c r="I224" s="32"/>
      <c r="J224" s="32"/>
      <c r="K224" s="32"/>
      <c r="L224" s="32"/>
      <c r="M224" s="31"/>
      <c r="N224" s="31"/>
      <c r="O224" s="15"/>
      <c r="P224" s="15"/>
      <c r="Q224" s="15"/>
      <c r="R224" s="15"/>
      <c r="S224" s="2"/>
      <c r="T224" s="15"/>
      <c r="U224" s="15"/>
      <c r="V224" s="15"/>
      <c r="W224" s="15"/>
      <c r="X224" s="15"/>
      <c r="Y224" s="15"/>
      <c r="Z224" s="15"/>
    </row>
    <row r="225" spans="1:26" ht="15">
      <c r="A225" s="12"/>
      <c r="B225" s="31"/>
      <c r="C225" s="12"/>
      <c r="D225" s="12"/>
      <c r="E225" s="31"/>
      <c r="F225" s="32"/>
      <c r="G225" s="32"/>
      <c r="H225" s="32"/>
      <c r="I225" s="32"/>
      <c r="J225" s="32"/>
      <c r="K225" s="32"/>
      <c r="L225" s="32"/>
      <c r="M225" s="31"/>
      <c r="N225" s="31"/>
      <c r="O225" s="15"/>
      <c r="P225" s="15"/>
      <c r="Q225" s="15"/>
      <c r="R225" s="15"/>
      <c r="S225" s="2"/>
      <c r="T225" s="15"/>
      <c r="U225" s="15"/>
      <c r="V225" s="15"/>
      <c r="W225" s="15"/>
      <c r="X225" s="15"/>
      <c r="Y225" s="15"/>
      <c r="Z225" s="15"/>
    </row>
    <row r="226" spans="1:26" ht="15">
      <c r="A226" s="12"/>
      <c r="B226" s="31"/>
      <c r="C226" s="12"/>
      <c r="D226" s="12"/>
      <c r="E226" s="31"/>
      <c r="F226" s="32"/>
      <c r="G226" s="32"/>
      <c r="H226" s="32"/>
      <c r="I226" s="32"/>
      <c r="J226" s="32"/>
      <c r="K226" s="32"/>
      <c r="L226" s="32"/>
      <c r="M226" s="31"/>
      <c r="N226" s="31"/>
      <c r="O226" s="15"/>
      <c r="P226" s="15"/>
      <c r="Q226" s="15"/>
      <c r="R226" s="15"/>
      <c r="S226" s="2"/>
      <c r="T226" s="15"/>
      <c r="U226" s="15"/>
      <c r="V226" s="15"/>
      <c r="W226" s="15"/>
      <c r="X226" s="15"/>
      <c r="Y226" s="15"/>
      <c r="Z226" s="15"/>
    </row>
    <row r="227" spans="1:26" ht="15">
      <c r="A227" s="12"/>
      <c r="B227" s="31"/>
      <c r="C227" s="12"/>
      <c r="D227" s="12"/>
      <c r="E227" s="31"/>
      <c r="F227" s="32"/>
      <c r="G227" s="32"/>
      <c r="H227" s="32"/>
      <c r="I227" s="32"/>
      <c r="J227" s="32"/>
      <c r="K227" s="32"/>
      <c r="L227" s="32"/>
      <c r="M227" s="31"/>
      <c r="N227" s="31"/>
      <c r="O227" s="15"/>
      <c r="P227" s="15"/>
      <c r="Q227" s="15"/>
      <c r="R227" s="15"/>
      <c r="S227" s="2"/>
      <c r="T227" s="15"/>
      <c r="U227" s="15"/>
      <c r="V227" s="15"/>
      <c r="W227" s="15"/>
      <c r="X227" s="15"/>
      <c r="Y227" s="15"/>
      <c r="Z227" s="15"/>
    </row>
    <row r="228" spans="1:26" ht="15">
      <c r="A228" s="12"/>
      <c r="B228" s="31"/>
      <c r="C228" s="12"/>
      <c r="D228" s="12"/>
      <c r="E228" s="31"/>
      <c r="F228" s="32"/>
      <c r="G228" s="32"/>
      <c r="H228" s="32"/>
      <c r="I228" s="32"/>
      <c r="J228" s="32"/>
      <c r="K228" s="32"/>
      <c r="L228" s="32"/>
      <c r="M228" s="31"/>
      <c r="N228" s="31"/>
      <c r="O228" s="15"/>
      <c r="P228" s="15"/>
      <c r="Q228" s="15"/>
      <c r="R228" s="15"/>
      <c r="S228" s="2"/>
      <c r="T228" s="15"/>
      <c r="U228" s="15"/>
      <c r="V228" s="15"/>
      <c r="W228" s="15"/>
      <c r="X228" s="15"/>
      <c r="Y228" s="15"/>
      <c r="Z228" s="15"/>
    </row>
    <row r="229" spans="1:26" ht="15">
      <c r="A229" s="12"/>
      <c r="B229" s="31"/>
      <c r="C229" s="12"/>
      <c r="D229" s="12"/>
      <c r="E229" s="31"/>
      <c r="F229" s="32"/>
      <c r="G229" s="32"/>
      <c r="H229" s="32"/>
      <c r="I229" s="32"/>
      <c r="J229" s="32"/>
      <c r="K229" s="32"/>
      <c r="L229" s="32"/>
      <c r="M229" s="31"/>
      <c r="N229" s="31"/>
      <c r="O229" s="15"/>
      <c r="P229" s="15"/>
      <c r="Q229" s="15"/>
      <c r="R229" s="15"/>
      <c r="S229" s="2"/>
      <c r="T229" s="15"/>
      <c r="U229" s="15"/>
      <c r="V229" s="15"/>
      <c r="W229" s="15"/>
      <c r="X229" s="15"/>
      <c r="Y229" s="15"/>
      <c r="Z229" s="15"/>
    </row>
    <row r="230" spans="1:26" ht="15">
      <c r="A230" s="12"/>
      <c r="B230" s="31"/>
      <c r="C230" s="12"/>
      <c r="D230" s="12"/>
      <c r="E230" s="31"/>
      <c r="F230" s="32"/>
      <c r="G230" s="32"/>
      <c r="H230" s="32"/>
      <c r="I230" s="32"/>
      <c r="J230" s="32"/>
      <c r="K230" s="32"/>
      <c r="L230" s="32"/>
      <c r="M230" s="31"/>
      <c r="N230" s="31"/>
      <c r="O230" s="15"/>
      <c r="P230" s="15"/>
      <c r="Q230" s="15"/>
      <c r="R230" s="15"/>
      <c r="S230" s="2"/>
      <c r="T230" s="15"/>
      <c r="U230" s="15"/>
      <c r="V230" s="15"/>
      <c r="W230" s="15"/>
      <c r="X230" s="15"/>
      <c r="Y230" s="15"/>
      <c r="Z230" s="15"/>
    </row>
    <row r="231" spans="1:26" ht="15">
      <c r="A231" s="12"/>
      <c r="B231" s="31"/>
      <c r="C231" s="12"/>
      <c r="D231" s="12"/>
      <c r="E231" s="31"/>
      <c r="F231" s="32"/>
      <c r="G231" s="32"/>
      <c r="H231" s="32"/>
      <c r="I231" s="32"/>
      <c r="J231" s="32"/>
      <c r="K231" s="32"/>
      <c r="L231" s="32"/>
      <c r="M231" s="31"/>
      <c r="N231" s="31"/>
      <c r="O231" s="15"/>
      <c r="P231" s="15"/>
      <c r="Q231" s="15"/>
      <c r="R231" s="15"/>
      <c r="S231" s="2"/>
      <c r="T231" s="15"/>
      <c r="U231" s="15"/>
      <c r="V231" s="15"/>
      <c r="W231" s="15"/>
      <c r="X231" s="15"/>
      <c r="Y231" s="15"/>
      <c r="Z231" s="15"/>
    </row>
    <row r="232" spans="1:26" ht="15">
      <c r="A232" s="12"/>
      <c r="B232" s="31"/>
      <c r="C232" s="12"/>
      <c r="D232" s="12"/>
      <c r="E232" s="31"/>
      <c r="F232" s="32"/>
      <c r="G232" s="32"/>
      <c r="H232" s="32"/>
      <c r="I232" s="32"/>
      <c r="J232" s="32"/>
      <c r="K232" s="32"/>
      <c r="L232" s="32"/>
      <c r="M232" s="31"/>
      <c r="N232" s="31"/>
      <c r="O232" s="15"/>
      <c r="P232" s="15"/>
      <c r="Q232" s="15"/>
      <c r="R232" s="15"/>
      <c r="S232" s="2"/>
      <c r="T232" s="15"/>
      <c r="U232" s="15"/>
      <c r="V232" s="15"/>
      <c r="W232" s="15"/>
      <c r="X232" s="15"/>
      <c r="Y232" s="15"/>
      <c r="Z232" s="15"/>
    </row>
    <row r="233" spans="1:26" ht="15">
      <c r="A233" s="12"/>
      <c r="B233" s="31"/>
      <c r="C233" s="12"/>
      <c r="D233" s="12"/>
      <c r="E233" s="31"/>
      <c r="F233" s="32"/>
      <c r="G233" s="32"/>
      <c r="H233" s="32"/>
      <c r="I233" s="32"/>
      <c r="J233" s="32"/>
      <c r="K233" s="32"/>
      <c r="L233" s="32"/>
      <c r="M233" s="31"/>
      <c r="N233" s="31"/>
      <c r="O233" s="15"/>
      <c r="P233" s="15"/>
      <c r="Q233" s="15"/>
      <c r="R233" s="15"/>
      <c r="S233" s="2"/>
      <c r="T233" s="15"/>
      <c r="U233" s="15"/>
      <c r="V233" s="15"/>
      <c r="W233" s="15"/>
      <c r="X233" s="15"/>
      <c r="Y233" s="15"/>
      <c r="Z233" s="15"/>
    </row>
    <row r="234" spans="1:26" ht="15">
      <c r="A234" s="12"/>
      <c r="B234" s="31"/>
      <c r="C234" s="12"/>
      <c r="D234" s="12"/>
      <c r="E234" s="31"/>
      <c r="F234" s="32"/>
      <c r="G234" s="32"/>
      <c r="H234" s="32"/>
      <c r="I234" s="32"/>
      <c r="J234" s="32"/>
      <c r="K234" s="32"/>
      <c r="L234" s="32"/>
      <c r="M234" s="31"/>
      <c r="N234" s="31"/>
      <c r="O234" s="15"/>
      <c r="P234" s="15"/>
      <c r="Q234" s="15"/>
      <c r="R234" s="15"/>
      <c r="S234" s="2"/>
      <c r="T234" s="15"/>
      <c r="U234" s="15"/>
      <c r="V234" s="15"/>
      <c r="W234" s="15"/>
      <c r="X234" s="15"/>
      <c r="Y234" s="15"/>
      <c r="Z234" s="15"/>
    </row>
    <row r="235" spans="1:26" ht="15">
      <c r="A235" s="12"/>
      <c r="B235" s="31"/>
      <c r="C235" s="12"/>
      <c r="D235" s="12"/>
      <c r="E235" s="31"/>
      <c r="F235" s="32"/>
      <c r="G235" s="32"/>
      <c r="H235" s="32"/>
      <c r="I235" s="32"/>
      <c r="J235" s="32"/>
      <c r="K235" s="32"/>
      <c r="L235" s="32"/>
      <c r="M235" s="31"/>
      <c r="N235" s="31"/>
      <c r="O235" s="15"/>
      <c r="P235" s="15"/>
      <c r="Q235" s="15"/>
      <c r="R235" s="15"/>
      <c r="S235" s="2"/>
      <c r="T235" s="15"/>
      <c r="U235" s="15"/>
      <c r="V235" s="15"/>
      <c r="W235" s="15"/>
      <c r="X235" s="15"/>
      <c r="Y235" s="15"/>
      <c r="Z235" s="15"/>
    </row>
    <row r="236" spans="1:26" ht="15">
      <c r="A236" s="12"/>
      <c r="B236" s="31"/>
      <c r="C236" s="12"/>
      <c r="D236" s="12"/>
      <c r="E236" s="31"/>
      <c r="F236" s="32"/>
      <c r="G236" s="32"/>
      <c r="H236" s="32"/>
      <c r="I236" s="32"/>
      <c r="J236" s="32"/>
      <c r="K236" s="32"/>
      <c r="L236" s="32"/>
      <c r="M236" s="31"/>
      <c r="N236" s="31"/>
      <c r="O236" s="15"/>
      <c r="P236" s="15"/>
      <c r="Q236" s="15"/>
      <c r="R236" s="15"/>
      <c r="S236" s="2"/>
      <c r="T236" s="15"/>
      <c r="U236" s="15"/>
      <c r="V236" s="15"/>
      <c r="W236" s="15"/>
      <c r="X236" s="15"/>
      <c r="Y236" s="15"/>
      <c r="Z236" s="15"/>
    </row>
    <row r="237" spans="1:26" ht="15">
      <c r="A237" s="12"/>
      <c r="B237" s="31"/>
      <c r="C237" s="12"/>
      <c r="D237" s="12"/>
      <c r="E237" s="31"/>
      <c r="F237" s="32"/>
      <c r="G237" s="32"/>
      <c r="H237" s="32"/>
      <c r="I237" s="32"/>
      <c r="J237" s="32"/>
      <c r="K237" s="32"/>
      <c r="L237" s="32"/>
      <c r="M237" s="31"/>
      <c r="N237" s="31"/>
      <c r="O237" s="15"/>
      <c r="P237" s="15"/>
      <c r="Q237" s="15"/>
      <c r="R237" s="15"/>
      <c r="S237" s="2"/>
      <c r="T237" s="15"/>
      <c r="U237" s="15"/>
      <c r="V237" s="15"/>
      <c r="W237" s="15"/>
      <c r="X237" s="15"/>
      <c r="Y237" s="15"/>
      <c r="Z237" s="15"/>
    </row>
    <row r="238" spans="1:26" ht="15">
      <c r="A238" s="12"/>
      <c r="B238" s="31"/>
      <c r="C238" s="12"/>
      <c r="D238" s="12"/>
      <c r="E238" s="31"/>
      <c r="F238" s="32"/>
      <c r="G238" s="32"/>
      <c r="H238" s="32"/>
      <c r="I238" s="32"/>
      <c r="J238" s="32"/>
      <c r="K238" s="32"/>
      <c r="L238" s="32"/>
      <c r="M238" s="31"/>
      <c r="N238" s="31"/>
      <c r="O238" s="15"/>
      <c r="P238" s="15"/>
      <c r="Q238" s="15"/>
      <c r="R238" s="15"/>
      <c r="S238" s="2"/>
      <c r="T238" s="15"/>
      <c r="U238" s="15"/>
      <c r="V238" s="15"/>
      <c r="W238" s="15"/>
      <c r="X238" s="15"/>
      <c r="Y238" s="15"/>
      <c r="Z238" s="15"/>
    </row>
    <row r="239" spans="1:26" ht="15">
      <c r="A239" s="12"/>
      <c r="B239" s="31"/>
      <c r="C239" s="12"/>
      <c r="D239" s="12"/>
      <c r="E239" s="31"/>
      <c r="F239" s="32"/>
      <c r="G239" s="32"/>
      <c r="H239" s="32"/>
      <c r="I239" s="32"/>
      <c r="J239" s="32"/>
      <c r="K239" s="32"/>
      <c r="L239" s="32"/>
      <c r="M239" s="31"/>
      <c r="N239" s="31"/>
      <c r="O239" s="15"/>
      <c r="P239" s="15"/>
      <c r="Q239" s="15"/>
      <c r="R239" s="15"/>
      <c r="S239" s="2"/>
      <c r="T239" s="15"/>
      <c r="U239" s="15"/>
      <c r="V239" s="15"/>
      <c r="W239" s="15"/>
      <c r="X239" s="15"/>
      <c r="Y239" s="15"/>
      <c r="Z239" s="15"/>
    </row>
    <row r="240" spans="1:26" ht="15">
      <c r="A240" s="12"/>
      <c r="B240" s="31"/>
      <c r="C240" s="12"/>
      <c r="D240" s="12"/>
      <c r="E240" s="31"/>
      <c r="F240" s="32"/>
      <c r="G240" s="32"/>
      <c r="H240" s="32"/>
      <c r="I240" s="32"/>
      <c r="J240" s="32"/>
      <c r="K240" s="32"/>
      <c r="L240" s="32"/>
      <c r="M240" s="31"/>
      <c r="N240" s="31"/>
      <c r="O240" s="15"/>
      <c r="P240" s="15"/>
      <c r="Q240" s="15"/>
      <c r="R240" s="15"/>
      <c r="S240" s="2"/>
      <c r="T240" s="15"/>
      <c r="U240" s="15"/>
      <c r="V240" s="15"/>
      <c r="W240" s="15"/>
      <c r="X240" s="15"/>
      <c r="Y240" s="15"/>
      <c r="Z240" s="15"/>
    </row>
    <row r="241" spans="1:26" ht="15">
      <c r="A241" s="12"/>
      <c r="B241" s="31"/>
      <c r="C241" s="12"/>
      <c r="D241" s="12"/>
      <c r="E241" s="31"/>
      <c r="F241" s="32"/>
      <c r="G241" s="32"/>
      <c r="H241" s="32"/>
      <c r="I241" s="32"/>
      <c r="J241" s="32"/>
      <c r="K241" s="32"/>
      <c r="L241" s="32"/>
      <c r="M241" s="31"/>
      <c r="N241" s="31"/>
      <c r="O241" s="15"/>
      <c r="P241" s="15"/>
      <c r="Q241" s="15"/>
      <c r="R241" s="15"/>
      <c r="S241" s="2"/>
      <c r="T241" s="15"/>
      <c r="U241" s="15"/>
      <c r="V241" s="15"/>
      <c r="W241" s="15"/>
      <c r="X241" s="15"/>
      <c r="Y241" s="15"/>
      <c r="Z241" s="15"/>
    </row>
    <row r="242" spans="1:26" ht="15">
      <c r="A242" s="12"/>
      <c r="B242" s="31"/>
      <c r="C242" s="12"/>
      <c r="D242" s="12"/>
      <c r="E242" s="31"/>
      <c r="F242" s="32"/>
      <c r="G242" s="32"/>
      <c r="H242" s="32"/>
      <c r="I242" s="32"/>
      <c r="J242" s="32"/>
      <c r="K242" s="32"/>
      <c r="L242" s="32"/>
      <c r="M242" s="31"/>
      <c r="N242" s="31"/>
      <c r="O242" s="15"/>
      <c r="P242" s="15"/>
      <c r="Q242" s="15"/>
      <c r="R242" s="15"/>
      <c r="S242" s="2"/>
      <c r="T242" s="15"/>
      <c r="U242" s="15"/>
      <c r="V242" s="15"/>
      <c r="W242" s="15"/>
      <c r="X242" s="15"/>
      <c r="Y242" s="15"/>
      <c r="Z242" s="15"/>
    </row>
    <row r="243" spans="1:26" ht="15">
      <c r="A243" s="12"/>
      <c r="B243" s="31"/>
      <c r="C243" s="12"/>
      <c r="D243" s="12"/>
      <c r="E243" s="31"/>
      <c r="F243" s="32"/>
      <c r="G243" s="32"/>
      <c r="H243" s="32"/>
      <c r="I243" s="32"/>
      <c r="J243" s="32"/>
      <c r="K243" s="32"/>
      <c r="L243" s="32"/>
      <c r="M243" s="31"/>
      <c r="N243" s="31"/>
      <c r="O243" s="15"/>
      <c r="P243" s="15"/>
      <c r="Q243" s="15"/>
      <c r="R243" s="15"/>
      <c r="S243" s="2"/>
      <c r="T243" s="15"/>
      <c r="U243" s="15"/>
      <c r="V243" s="15"/>
      <c r="W243" s="15"/>
      <c r="X243" s="15"/>
      <c r="Y243" s="15"/>
      <c r="Z243" s="15"/>
    </row>
    <row r="244" spans="1:26" ht="15">
      <c r="A244" s="12"/>
      <c r="B244" s="31"/>
      <c r="C244" s="12"/>
      <c r="D244" s="12"/>
      <c r="E244" s="31"/>
      <c r="F244" s="32"/>
      <c r="G244" s="32"/>
      <c r="H244" s="32"/>
      <c r="I244" s="32"/>
      <c r="J244" s="32"/>
      <c r="K244" s="32"/>
      <c r="L244" s="32"/>
      <c r="M244" s="31"/>
      <c r="N244" s="31"/>
      <c r="O244" s="15"/>
      <c r="P244" s="15"/>
      <c r="Q244" s="15"/>
      <c r="R244" s="15"/>
      <c r="S244" s="2"/>
      <c r="T244" s="15"/>
      <c r="U244" s="15"/>
      <c r="V244" s="15"/>
      <c r="W244" s="15"/>
      <c r="X244" s="15"/>
      <c r="Y244" s="15"/>
      <c r="Z244" s="15"/>
    </row>
    <row r="245" spans="1:26" ht="15">
      <c r="A245" s="12"/>
      <c r="B245" s="31"/>
      <c r="C245" s="12"/>
      <c r="D245" s="12"/>
      <c r="E245" s="31"/>
      <c r="F245" s="32"/>
      <c r="G245" s="32"/>
      <c r="H245" s="32"/>
      <c r="I245" s="32"/>
      <c r="J245" s="32"/>
      <c r="K245" s="32"/>
      <c r="L245" s="32"/>
      <c r="M245" s="31"/>
      <c r="N245" s="31"/>
      <c r="O245" s="15"/>
      <c r="P245" s="15"/>
      <c r="Q245" s="15"/>
      <c r="R245" s="15"/>
      <c r="S245" s="2"/>
      <c r="T245" s="15"/>
      <c r="U245" s="15"/>
      <c r="V245" s="15"/>
      <c r="W245" s="15"/>
      <c r="X245" s="15"/>
      <c r="Y245" s="15"/>
      <c r="Z245" s="15"/>
    </row>
    <row r="246" spans="1:26" ht="15">
      <c r="A246" s="12"/>
      <c r="B246" s="31"/>
      <c r="C246" s="12"/>
      <c r="D246" s="12"/>
      <c r="E246" s="31"/>
      <c r="F246" s="32"/>
      <c r="G246" s="32"/>
      <c r="H246" s="32"/>
      <c r="I246" s="32"/>
      <c r="J246" s="32"/>
      <c r="K246" s="32"/>
      <c r="L246" s="32"/>
      <c r="M246" s="31"/>
      <c r="N246" s="31"/>
      <c r="O246" s="15"/>
      <c r="P246" s="15"/>
      <c r="Q246" s="15"/>
      <c r="R246" s="15"/>
      <c r="S246" s="2"/>
      <c r="T246" s="15"/>
      <c r="U246" s="15"/>
      <c r="V246" s="15"/>
      <c r="W246" s="15"/>
      <c r="X246" s="15"/>
      <c r="Y246" s="15"/>
      <c r="Z246" s="15"/>
    </row>
    <row r="247" spans="1:26" ht="15">
      <c r="A247" s="12"/>
      <c r="B247" s="31"/>
      <c r="C247" s="12"/>
      <c r="D247" s="12"/>
      <c r="E247" s="31"/>
      <c r="F247" s="32"/>
      <c r="G247" s="32"/>
      <c r="H247" s="32"/>
      <c r="I247" s="32"/>
      <c r="J247" s="32"/>
      <c r="K247" s="32"/>
      <c r="L247" s="32"/>
      <c r="M247" s="31"/>
      <c r="N247" s="31"/>
      <c r="O247" s="15"/>
      <c r="P247" s="15"/>
      <c r="Q247" s="15"/>
      <c r="R247" s="15"/>
      <c r="S247" s="2"/>
      <c r="T247" s="15"/>
      <c r="U247" s="15"/>
      <c r="V247" s="15"/>
      <c r="W247" s="15"/>
      <c r="X247" s="15"/>
      <c r="Y247" s="15"/>
      <c r="Z247" s="15"/>
    </row>
    <row r="248" spans="1:26" ht="15">
      <c r="A248" s="12"/>
      <c r="B248" s="31"/>
      <c r="C248" s="12"/>
      <c r="D248" s="12"/>
      <c r="E248" s="31"/>
      <c r="F248" s="32"/>
      <c r="G248" s="32"/>
      <c r="H248" s="32"/>
      <c r="I248" s="32"/>
      <c r="J248" s="32"/>
      <c r="K248" s="32"/>
      <c r="L248" s="32"/>
      <c r="M248" s="31"/>
      <c r="N248" s="31"/>
      <c r="O248" s="15"/>
      <c r="P248" s="15"/>
      <c r="Q248" s="15"/>
      <c r="R248" s="15"/>
      <c r="S248" s="2"/>
      <c r="T248" s="15"/>
      <c r="U248" s="15"/>
      <c r="V248" s="15"/>
      <c r="W248" s="15"/>
      <c r="X248" s="15"/>
      <c r="Y248" s="15"/>
      <c r="Z248" s="15"/>
    </row>
    <row r="249" spans="1:26" ht="15">
      <c r="A249" s="12"/>
      <c r="B249" s="31"/>
      <c r="C249" s="12"/>
      <c r="D249" s="12"/>
      <c r="E249" s="31"/>
      <c r="F249" s="32"/>
      <c r="G249" s="32"/>
      <c r="H249" s="32"/>
      <c r="I249" s="32"/>
      <c r="J249" s="32"/>
      <c r="K249" s="32"/>
      <c r="L249" s="32"/>
      <c r="M249" s="31"/>
      <c r="N249" s="31"/>
      <c r="O249" s="15"/>
      <c r="P249" s="15"/>
      <c r="Q249" s="15"/>
      <c r="R249" s="15"/>
      <c r="S249" s="2"/>
      <c r="T249" s="15"/>
      <c r="U249" s="15"/>
      <c r="V249" s="15"/>
      <c r="W249" s="15"/>
      <c r="X249" s="15"/>
      <c r="Y249" s="15"/>
      <c r="Z249" s="15"/>
    </row>
    <row r="250" spans="1:26" ht="15">
      <c r="A250" s="12"/>
      <c r="B250" s="31"/>
      <c r="C250" s="12"/>
      <c r="D250" s="12"/>
      <c r="E250" s="31"/>
      <c r="F250" s="32"/>
      <c r="G250" s="32"/>
      <c r="H250" s="32"/>
      <c r="I250" s="32"/>
      <c r="J250" s="32"/>
      <c r="K250" s="32"/>
      <c r="L250" s="32"/>
      <c r="M250" s="31"/>
      <c r="N250" s="31"/>
      <c r="O250" s="15"/>
      <c r="P250" s="15"/>
      <c r="Q250" s="15"/>
      <c r="R250" s="15"/>
      <c r="S250" s="2"/>
      <c r="T250" s="15"/>
      <c r="U250" s="15"/>
      <c r="V250" s="15"/>
      <c r="W250" s="15"/>
      <c r="X250" s="15"/>
      <c r="Y250" s="15"/>
      <c r="Z250" s="15"/>
    </row>
    <row r="251" spans="1:26" ht="15">
      <c r="A251" s="12"/>
      <c r="B251" s="31"/>
      <c r="C251" s="12"/>
      <c r="D251" s="12"/>
      <c r="E251" s="31"/>
      <c r="F251" s="32"/>
      <c r="G251" s="32"/>
      <c r="H251" s="32"/>
      <c r="I251" s="32"/>
      <c r="J251" s="32"/>
      <c r="K251" s="32"/>
      <c r="L251" s="32"/>
      <c r="M251" s="31"/>
      <c r="N251" s="31"/>
      <c r="O251" s="15"/>
      <c r="P251" s="15"/>
      <c r="Q251" s="15"/>
      <c r="R251" s="15"/>
      <c r="S251" s="2"/>
      <c r="T251" s="15"/>
      <c r="U251" s="15"/>
      <c r="V251" s="15"/>
      <c r="W251" s="15"/>
      <c r="X251" s="15"/>
      <c r="Y251" s="15"/>
      <c r="Z251" s="15"/>
    </row>
    <row r="252" spans="1:26" ht="15">
      <c r="A252" s="12"/>
      <c r="B252" s="31"/>
      <c r="C252" s="12"/>
      <c r="D252" s="12"/>
      <c r="E252" s="31"/>
      <c r="F252" s="32"/>
      <c r="G252" s="32"/>
      <c r="H252" s="32"/>
      <c r="I252" s="32"/>
      <c r="J252" s="32"/>
      <c r="K252" s="32"/>
      <c r="L252" s="32"/>
      <c r="M252" s="31"/>
      <c r="N252" s="31"/>
      <c r="O252" s="15"/>
      <c r="P252" s="15"/>
      <c r="Q252" s="15"/>
      <c r="R252" s="15"/>
      <c r="S252" s="2"/>
      <c r="T252" s="15"/>
      <c r="U252" s="15"/>
      <c r="V252" s="15"/>
      <c r="W252" s="15"/>
      <c r="X252" s="15"/>
      <c r="Y252" s="15"/>
      <c r="Z252" s="15"/>
    </row>
    <row r="253" spans="1:26" ht="15">
      <c r="A253" s="12"/>
      <c r="B253" s="31"/>
      <c r="C253" s="12"/>
      <c r="D253" s="12"/>
      <c r="E253" s="31"/>
      <c r="F253" s="32"/>
      <c r="G253" s="32"/>
      <c r="H253" s="32"/>
      <c r="I253" s="32"/>
      <c r="J253" s="32"/>
      <c r="K253" s="32"/>
      <c r="L253" s="32"/>
      <c r="M253" s="31"/>
      <c r="N253" s="31"/>
      <c r="O253" s="15"/>
      <c r="P253" s="15"/>
      <c r="Q253" s="15"/>
      <c r="R253" s="15"/>
      <c r="S253" s="2"/>
      <c r="T253" s="15"/>
      <c r="U253" s="15"/>
      <c r="V253" s="15"/>
      <c r="W253" s="15"/>
      <c r="X253" s="15"/>
      <c r="Y253" s="15"/>
      <c r="Z253" s="15"/>
    </row>
    <row r="254" spans="1:26" ht="15">
      <c r="A254" s="12"/>
      <c r="B254" s="31"/>
      <c r="C254" s="12"/>
      <c r="D254" s="12"/>
      <c r="E254" s="31"/>
      <c r="F254" s="32"/>
      <c r="G254" s="32"/>
      <c r="H254" s="32"/>
      <c r="I254" s="32"/>
      <c r="J254" s="32"/>
      <c r="K254" s="32"/>
      <c r="L254" s="32"/>
      <c r="M254" s="31"/>
      <c r="N254" s="31"/>
      <c r="O254" s="15"/>
      <c r="P254" s="15"/>
      <c r="Q254" s="15"/>
      <c r="R254" s="15"/>
      <c r="S254" s="2"/>
      <c r="T254" s="15"/>
      <c r="U254" s="15"/>
      <c r="V254" s="15"/>
      <c r="W254" s="15"/>
      <c r="X254" s="15"/>
      <c r="Y254" s="15"/>
      <c r="Z254" s="15"/>
    </row>
    <row r="255" spans="1:26" ht="15">
      <c r="A255" s="12"/>
      <c r="B255" s="31"/>
      <c r="C255" s="12"/>
      <c r="D255" s="12"/>
      <c r="E255" s="31"/>
      <c r="F255" s="32"/>
      <c r="G255" s="32"/>
      <c r="H255" s="32"/>
      <c r="I255" s="32"/>
      <c r="J255" s="32"/>
      <c r="K255" s="32"/>
      <c r="L255" s="32"/>
      <c r="M255" s="31"/>
      <c r="N255" s="31"/>
      <c r="O255" s="15"/>
      <c r="P255" s="15"/>
      <c r="Q255" s="15"/>
      <c r="R255" s="15"/>
      <c r="S255" s="2"/>
      <c r="T255" s="15"/>
      <c r="U255" s="15"/>
      <c r="V255" s="15"/>
      <c r="W255" s="15"/>
      <c r="X255" s="15"/>
      <c r="Y255" s="15"/>
      <c r="Z255" s="15"/>
    </row>
    <row r="256" spans="1:26" ht="15">
      <c r="A256" s="12"/>
      <c r="B256" s="31"/>
      <c r="C256" s="12"/>
      <c r="D256" s="12"/>
      <c r="E256" s="31"/>
      <c r="F256" s="32"/>
      <c r="G256" s="32"/>
      <c r="H256" s="32"/>
      <c r="I256" s="32"/>
      <c r="J256" s="32"/>
      <c r="K256" s="32"/>
      <c r="L256" s="32"/>
      <c r="M256" s="31"/>
      <c r="N256" s="31"/>
      <c r="O256" s="15"/>
      <c r="P256" s="15"/>
      <c r="Q256" s="15"/>
      <c r="R256" s="15"/>
      <c r="S256" s="2"/>
      <c r="T256" s="15"/>
      <c r="U256" s="15"/>
      <c r="V256" s="15"/>
      <c r="W256" s="15"/>
      <c r="X256" s="15"/>
      <c r="Y256" s="15"/>
      <c r="Z256" s="15"/>
    </row>
    <row r="257" spans="1:26" ht="15">
      <c r="A257" s="12"/>
      <c r="B257" s="31"/>
      <c r="C257" s="12"/>
      <c r="D257" s="12"/>
      <c r="E257" s="31"/>
      <c r="F257" s="32"/>
      <c r="G257" s="32"/>
      <c r="H257" s="32"/>
      <c r="I257" s="32"/>
      <c r="J257" s="32"/>
      <c r="K257" s="32"/>
      <c r="L257" s="32"/>
      <c r="M257" s="31"/>
      <c r="N257" s="31"/>
      <c r="O257" s="15"/>
      <c r="P257" s="15"/>
      <c r="Q257" s="15"/>
      <c r="R257" s="15"/>
      <c r="S257" s="2"/>
      <c r="T257" s="15"/>
      <c r="U257" s="15"/>
      <c r="V257" s="15"/>
      <c r="W257" s="15"/>
      <c r="X257" s="15"/>
      <c r="Y257" s="15"/>
      <c r="Z257" s="15"/>
    </row>
    <row r="258" spans="1:26" ht="15">
      <c r="A258" s="12"/>
      <c r="B258" s="31"/>
      <c r="C258" s="12"/>
      <c r="D258" s="12"/>
      <c r="E258" s="31"/>
      <c r="F258" s="32"/>
      <c r="G258" s="32"/>
      <c r="H258" s="32"/>
      <c r="I258" s="32"/>
      <c r="J258" s="32"/>
      <c r="K258" s="32"/>
      <c r="L258" s="32"/>
      <c r="M258" s="31"/>
      <c r="N258" s="31"/>
      <c r="O258" s="15"/>
      <c r="P258" s="15"/>
      <c r="Q258" s="15"/>
      <c r="R258" s="15"/>
      <c r="S258" s="2"/>
      <c r="T258" s="15"/>
      <c r="U258" s="15"/>
      <c r="V258" s="15"/>
      <c r="W258" s="15"/>
      <c r="X258" s="15"/>
      <c r="Y258" s="15"/>
      <c r="Z258" s="15"/>
    </row>
    <row r="259" spans="1:26" ht="15">
      <c r="A259" s="12"/>
      <c r="B259" s="31"/>
      <c r="C259" s="12"/>
      <c r="D259" s="12"/>
      <c r="E259" s="31"/>
      <c r="F259" s="32"/>
      <c r="G259" s="32"/>
      <c r="H259" s="32"/>
      <c r="I259" s="32"/>
      <c r="J259" s="32"/>
      <c r="K259" s="32"/>
      <c r="L259" s="32"/>
      <c r="M259" s="31"/>
      <c r="N259" s="31"/>
      <c r="O259" s="15"/>
      <c r="P259" s="15"/>
      <c r="Q259" s="15"/>
      <c r="R259" s="15"/>
      <c r="S259" s="2"/>
      <c r="T259" s="15"/>
      <c r="U259" s="15"/>
      <c r="V259" s="15"/>
      <c r="W259" s="15"/>
      <c r="X259" s="15"/>
      <c r="Y259" s="15"/>
      <c r="Z259" s="15"/>
    </row>
    <row r="260" spans="1:26" ht="15">
      <c r="A260" s="12"/>
      <c r="B260" s="31"/>
      <c r="C260" s="12"/>
      <c r="D260" s="12"/>
      <c r="E260" s="31"/>
      <c r="F260" s="32"/>
      <c r="G260" s="32"/>
      <c r="H260" s="32"/>
      <c r="I260" s="32"/>
      <c r="J260" s="32"/>
      <c r="K260" s="32"/>
      <c r="L260" s="32"/>
      <c r="M260" s="31"/>
      <c r="N260" s="31"/>
      <c r="O260" s="15"/>
      <c r="P260" s="15"/>
      <c r="Q260" s="15"/>
      <c r="R260" s="15"/>
      <c r="S260" s="2"/>
      <c r="T260" s="15"/>
      <c r="U260" s="15"/>
      <c r="V260" s="15"/>
      <c r="W260" s="15"/>
      <c r="X260" s="15"/>
      <c r="Y260" s="15"/>
      <c r="Z260" s="15"/>
    </row>
    <row r="261" spans="1:26" ht="15">
      <c r="A261" s="12"/>
      <c r="B261" s="31"/>
      <c r="C261" s="12"/>
      <c r="D261" s="12"/>
      <c r="E261" s="31"/>
      <c r="F261" s="32"/>
      <c r="G261" s="32"/>
      <c r="H261" s="32"/>
      <c r="I261" s="32"/>
      <c r="J261" s="32"/>
      <c r="K261" s="32"/>
      <c r="L261" s="32"/>
      <c r="M261" s="31"/>
      <c r="N261" s="31"/>
      <c r="O261" s="15"/>
      <c r="P261" s="15"/>
      <c r="Q261" s="15"/>
      <c r="R261" s="15"/>
      <c r="S261" s="2"/>
      <c r="T261" s="15"/>
      <c r="U261" s="15"/>
      <c r="V261" s="15"/>
      <c r="W261" s="15"/>
      <c r="X261" s="15"/>
      <c r="Y261" s="15"/>
      <c r="Z261" s="15"/>
    </row>
    <row r="262" spans="1:26" ht="15">
      <c r="A262" s="12"/>
      <c r="B262" s="31"/>
      <c r="C262" s="12"/>
      <c r="D262" s="12"/>
      <c r="E262" s="31"/>
      <c r="F262" s="32"/>
      <c r="G262" s="32"/>
      <c r="H262" s="32"/>
      <c r="I262" s="32"/>
      <c r="J262" s="32"/>
      <c r="K262" s="32"/>
      <c r="L262" s="32"/>
      <c r="M262" s="31"/>
      <c r="N262" s="31"/>
      <c r="O262" s="15"/>
      <c r="P262" s="15"/>
      <c r="Q262" s="15"/>
      <c r="R262" s="15"/>
      <c r="S262" s="2"/>
      <c r="T262" s="15"/>
      <c r="U262" s="15"/>
      <c r="V262" s="15"/>
      <c r="W262" s="15"/>
      <c r="X262" s="15"/>
      <c r="Y262" s="15"/>
      <c r="Z262" s="15"/>
    </row>
    <row r="263" spans="1:26" ht="15">
      <c r="A263" s="12"/>
      <c r="B263" s="31"/>
      <c r="C263" s="12"/>
      <c r="D263" s="12"/>
      <c r="E263" s="31"/>
      <c r="F263" s="32"/>
      <c r="G263" s="32"/>
      <c r="H263" s="32"/>
      <c r="I263" s="32"/>
      <c r="J263" s="32"/>
      <c r="K263" s="32"/>
      <c r="L263" s="32"/>
      <c r="M263" s="31"/>
      <c r="N263" s="31"/>
      <c r="O263" s="15"/>
      <c r="P263" s="15"/>
      <c r="Q263" s="15"/>
      <c r="R263" s="15"/>
      <c r="S263" s="2"/>
      <c r="T263" s="15"/>
      <c r="U263" s="15"/>
      <c r="V263" s="15"/>
      <c r="W263" s="15"/>
      <c r="X263" s="15"/>
      <c r="Y263" s="15"/>
      <c r="Z263" s="15"/>
    </row>
    <row r="264" spans="1:26" ht="15">
      <c r="A264" s="12"/>
      <c r="B264" s="31"/>
      <c r="C264" s="12"/>
      <c r="D264" s="12"/>
      <c r="E264" s="31"/>
      <c r="F264" s="32"/>
      <c r="G264" s="32"/>
      <c r="H264" s="32"/>
      <c r="I264" s="32"/>
      <c r="J264" s="32"/>
      <c r="K264" s="32"/>
      <c r="L264" s="32"/>
      <c r="M264" s="31"/>
      <c r="N264" s="31"/>
      <c r="O264" s="15"/>
      <c r="P264" s="15"/>
      <c r="Q264" s="15"/>
      <c r="R264" s="15"/>
      <c r="S264" s="2"/>
      <c r="T264" s="15"/>
      <c r="U264" s="15"/>
      <c r="V264" s="15"/>
      <c r="W264" s="15"/>
      <c r="X264" s="15"/>
      <c r="Y264" s="15"/>
      <c r="Z264" s="15"/>
    </row>
    <row r="265" spans="1:26" ht="15">
      <c r="A265" s="12"/>
      <c r="B265" s="31"/>
      <c r="C265" s="12"/>
      <c r="D265" s="12"/>
      <c r="E265" s="31"/>
      <c r="F265" s="32"/>
      <c r="G265" s="32"/>
      <c r="H265" s="32"/>
      <c r="I265" s="32"/>
      <c r="J265" s="32"/>
      <c r="K265" s="32"/>
      <c r="L265" s="32"/>
      <c r="M265" s="31"/>
      <c r="N265" s="31"/>
      <c r="O265" s="15"/>
      <c r="P265" s="15"/>
      <c r="Q265" s="15"/>
      <c r="R265" s="15"/>
      <c r="S265" s="2"/>
      <c r="T265" s="15"/>
      <c r="U265" s="15"/>
      <c r="V265" s="15"/>
      <c r="W265" s="15"/>
      <c r="X265" s="15"/>
      <c r="Y265" s="15"/>
      <c r="Z265" s="15"/>
    </row>
    <row r="266" spans="1:26" ht="15">
      <c r="A266" s="12"/>
      <c r="B266" s="31"/>
      <c r="C266" s="12"/>
      <c r="D266" s="12"/>
      <c r="E266" s="31"/>
      <c r="F266" s="32"/>
      <c r="G266" s="32"/>
      <c r="H266" s="32"/>
      <c r="I266" s="32"/>
      <c r="J266" s="32"/>
      <c r="K266" s="32"/>
      <c r="L266" s="32"/>
      <c r="M266" s="31"/>
      <c r="N266" s="31"/>
      <c r="O266" s="15"/>
      <c r="P266" s="15"/>
      <c r="Q266" s="15"/>
      <c r="R266" s="15"/>
      <c r="S266" s="2"/>
      <c r="T266" s="15"/>
      <c r="U266" s="15"/>
      <c r="V266" s="15"/>
      <c r="W266" s="15"/>
      <c r="X266" s="15"/>
      <c r="Y266" s="15"/>
      <c r="Z266" s="15"/>
    </row>
    <row r="267" spans="1:26" ht="15">
      <c r="A267" s="12"/>
      <c r="B267" s="31"/>
      <c r="C267" s="12"/>
      <c r="D267" s="12"/>
      <c r="E267" s="31"/>
      <c r="F267" s="32"/>
      <c r="G267" s="32"/>
      <c r="H267" s="32"/>
      <c r="I267" s="32"/>
      <c r="J267" s="32"/>
      <c r="K267" s="32"/>
      <c r="L267" s="32"/>
      <c r="M267" s="31"/>
      <c r="N267" s="31"/>
      <c r="O267" s="15"/>
      <c r="P267" s="15"/>
      <c r="Q267" s="15"/>
      <c r="R267" s="15"/>
      <c r="S267" s="2"/>
      <c r="T267" s="15"/>
      <c r="U267" s="15"/>
      <c r="V267" s="15"/>
      <c r="W267" s="15"/>
      <c r="X267" s="15"/>
      <c r="Y267" s="15"/>
      <c r="Z267" s="15"/>
    </row>
    <row r="268" spans="1:26" ht="15">
      <c r="A268" s="12"/>
      <c r="B268" s="31"/>
      <c r="C268" s="12"/>
      <c r="D268" s="12"/>
      <c r="E268" s="31"/>
      <c r="F268" s="32"/>
      <c r="G268" s="32"/>
      <c r="H268" s="32"/>
      <c r="I268" s="32"/>
      <c r="J268" s="32"/>
      <c r="K268" s="32"/>
      <c r="L268" s="32"/>
      <c r="M268" s="31"/>
      <c r="N268" s="31"/>
      <c r="O268" s="15"/>
      <c r="P268" s="15"/>
      <c r="Q268" s="15"/>
      <c r="R268" s="15"/>
      <c r="S268" s="2"/>
      <c r="T268" s="15"/>
      <c r="U268" s="15"/>
      <c r="V268" s="15"/>
      <c r="W268" s="15"/>
      <c r="X268" s="15"/>
      <c r="Y268" s="15"/>
      <c r="Z268" s="15"/>
    </row>
    <row r="269" spans="1:26" ht="15">
      <c r="A269" s="12"/>
      <c r="B269" s="31"/>
      <c r="C269" s="12"/>
      <c r="D269" s="12"/>
      <c r="E269" s="31"/>
      <c r="F269" s="32"/>
      <c r="G269" s="32"/>
      <c r="H269" s="32"/>
      <c r="I269" s="32"/>
      <c r="J269" s="32"/>
      <c r="K269" s="32"/>
      <c r="L269" s="32"/>
      <c r="M269" s="31"/>
      <c r="N269" s="31"/>
      <c r="O269" s="15"/>
      <c r="P269" s="15"/>
      <c r="Q269" s="15"/>
      <c r="R269" s="15"/>
      <c r="S269" s="2"/>
      <c r="T269" s="15"/>
      <c r="U269" s="15"/>
      <c r="V269" s="15"/>
      <c r="W269" s="15"/>
      <c r="X269" s="15"/>
      <c r="Y269" s="15"/>
      <c r="Z269" s="15"/>
    </row>
    <row r="270" spans="1:26" ht="15">
      <c r="A270" s="12"/>
      <c r="B270" s="31"/>
      <c r="C270" s="12"/>
      <c r="D270" s="12"/>
      <c r="E270" s="31"/>
      <c r="F270" s="32"/>
      <c r="G270" s="32"/>
      <c r="H270" s="32"/>
      <c r="I270" s="32"/>
      <c r="J270" s="32"/>
      <c r="K270" s="32"/>
      <c r="L270" s="32"/>
      <c r="M270" s="31"/>
      <c r="N270" s="31"/>
      <c r="O270" s="15"/>
      <c r="P270" s="15"/>
      <c r="Q270" s="15"/>
      <c r="R270" s="15"/>
      <c r="S270" s="2"/>
      <c r="T270" s="15"/>
      <c r="U270" s="15"/>
      <c r="V270" s="15"/>
      <c r="W270" s="15"/>
      <c r="X270" s="15"/>
      <c r="Y270" s="15"/>
      <c r="Z270" s="15"/>
    </row>
    <row r="271" spans="1:26" ht="15">
      <c r="A271" s="12"/>
      <c r="B271" s="31"/>
      <c r="C271" s="12"/>
      <c r="D271" s="12"/>
      <c r="E271" s="31"/>
      <c r="F271" s="32"/>
      <c r="G271" s="32"/>
      <c r="H271" s="32"/>
      <c r="I271" s="32"/>
      <c r="J271" s="32"/>
      <c r="K271" s="32"/>
      <c r="L271" s="32"/>
      <c r="M271" s="31"/>
      <c r="N271" s="31"/>
      <c r="O271" s="15"/>
      <c r="P271" s="15"/>
      <c r="Q271" s="15"/>
      <c r="R271" s="15"/>
      <c r="S271" s="2"/>
      <c r="T271" s="15"/>
      <c r="U271" s="15"/>
      <c r="V271" s="15"/>
      <c r="W271" s="15"/>
      <c r="X271" s="15"/>
      <c r="Y271" s="15"/>
      <c r="Z271" s="15"/>
    </row>
    <row r="272" spans="1:26" ht="15">
      <c r="A272" s="12"/>
      <c r="B272" s="31"/>
      <c r="C272" s="12"/>
      <c r="D272" s="12"/>
      <c r="E272" s="31"/>
      <c r="F272" s="32"/>
      <c r="G272" s="32"/>
      <c r="H272" s="32"/>
      <c r="I272" s="32"/>
      <c r="J272" s="32"/>
      <c r="K272" s="32"/>
      <c r="L272" s="32"/>
      <c r="M272" s="31"/>
      <c r="N272" s="31"/>
      <c r="O272" s="15"/>
      <c r="P272" s="15"/>
      <c r="Q272" s="15"/>
      <c r="R272" s="15"/>
      <c r="S272" s="2"/>
      <c r="T272" s="15"/>
      <c r="U272" s="15"/>
      <c r="V272" s="15"/>
      <c r="W272" s="15"/>
      <c r="X272" s="15"/>
      <c r="Y272" s="15"/>
      <c r="Z272" s="15"/>
    </row>
    <row r="273" spans="1:26" ht="15">
      <c r="A273" s="12"/>
      <c r="B273" s="31"/>
      <c r="C273" s="12"/>
      <c r="D273" s="12"/>
      <c r="E273" s="31"/>
      <c r="F273" s="32"/>
      <c r="G273" s="32"/>
      <c r="H273" s="32"/>
      <c r="I273" s="32"/>
      <c r="J273" s="32"/>
      <c r="K273" s="32"/>
      <c r="L273" s="32"/>
      <c r="M273" s="31"/>
      <c r="N273" s="31"/>
      <c r="O273" s="15"/>
      <c r="P273" s="15"/>
      <c r="Q273" s="15"/>
      <c r="R273" s="15"/>
      <c r="S273" s="2"/>
      <c r="T273" s="15"/>
      <c r="U273" s="15"/>
      <c r="V273" s="15"/>
      <c r="W273" s="15"/>
      <c r="X273" s="15"/>
      <c r="Y273" s="15"/>
      <c r="Z273" s="15"/>
    </row>
    <row r="274" spans="1:26" ht="15">
      <c r="A274" s="12"/>
      <c r="B274" s="31"/>
      <c r="C274" s="12"/>
      <c r="D274" s="12"/>
      <c r="E274" s="31"/>
      <c r="F274" s="32"/>
      <c r="G274" s="32"/>
      <c r="H274" s="32"/>
      <c r="I274" s="32"/>
      <c r="J274" s="32"/>
      <c r="K274" s="32"/>
      <c r="L274" s="32"/>
      <c r="M274" s="31"/>
      <c r="N274" s="31"/>
      <c r="O274" s="15"/>
      <c r="P274" s="15"/>
      <c r="Q274" s="15"/>
      <c r="R274" s="15"/>
      <c r="S274" s="2"/>
      <c r="T274" s="15"/>
      <c r="U274" s="15"/>
      <c r="V274" s="15"/>
      <c r="W274" s="15"/>
      <c r="X274" s="15"/>
      <c r="Y274" s="15"/>
      <c r="Z274" s="15"/>
    </row>
    <row r="275" spans="1:26" ht="15">
      <c r="A275" s="12"/>
      <c r="B275" s="31"/>
      <c r="C275" s="12"/>
      <c r="D275" s="12"/>
      <c r="E275" s="31"/>
      <c r="F275" s="32"/>
      <c r="G275" s="32"/>
      <c r="H275" s="32"/>
      <c r="I275" s="32"/>
      <c r="J275" s="32"/>
      <c r="K275" s="32"/>
      <c r="L275" s="32"/>
      <c r="M275" s="31"/>
      <c r="N275" s="31"/>
      <c r="O275" s="15"/>
      <c r="P275" s="15"/>
      <c r="Q275" s="15"/>
      <c r="R275" s="15"/>
      <c r="S275" s="2"/>
      <c r="T275" s="15"/>
      <c r="U275" s="15"/>
      <c r="V275" s="15"/>
      <c r="W275" s="15"/>
      <c r="X275" s="15"/>
      <c r="Y275" s="15"/>
      <c r="Z275" s="15"/>
    </row>
    <row r="276" spans="1:26" ht="15">
      <c r="A276" s="12"/>
      <c r="B276" s="31"/>
      <c r="C276" s="12"/>
      <c r="D276" s="12"/>
      <c r="E276" s="31"/>
      <c r="F276" s="32"/>
      <c r="G276" s="32"/>
      <c r="H276" s="32"/>
      <c r="I276" s="32"/>
      <c r="J276" s="32"/>
      <c r="K276" s="32"/>
      <c r="L276" s="32"/>
      <c r="M276" s="31"/>
      <c r="N276" s="31"/>
      <c r="O276" s="15"/>
      <c r="P276" s="15"/>
      <c r="Q276" s="15"/>
      <c r="R276" s="15"/>
      <c r="S276" s="2"/>
      <c r="T276" s="15"/>
      <c r="U276" s="15"/>
      <c r="V276" s="15"/>
      <c r="W276" s="15"/>
      <c r="X276" s="15"/>
      <c r="Y276" s="15"/>
      <c r="Z276" s="15"/>
    </row>
    <row r="277" spans="1:26" ht="15">
      <c r="A277" s="12"/>
      <c r="B277" s="31"/>
      <c r="C277" s="12"/>
      <c r="D277" s="12"/>
      <c r="E277" s="31"/>
      <c r="F277" s="32"/>
      <c r="G277" s="32"/>
      <c r="H277" s="32"/>
      <c r="I277" s="32"/>
      <c r="J277" s="32"/>
      <c r="K277" s="32"/>
      <c r="L277" s="32"/>
      <c r="M277" s="31"/>
      <c r="N277" s="31"/>
      <c r="O277" s="15"/>
      <c r="P277" s="15"/>
      <c r="Q277" s="15"/>
      <c r="R277" s="15"/>
      <c r="S277" s="2"/>
      <c r="T277" s="15"/>
      <c r="U277" s="15"/>
      <c r="V277" s="15"/>
      <c r="W277" s="15"/>
      <c r="X277" s="15"/>
      <c r="Y277" s="15"/>
      <c r="Z277" s="15"/>
    </row>
    <row r="278" spans="1:26" ht="15">
      <c r="A278" s="12"/>
      <c r="B278" s="31"/>
      <c r="C278" s="12"/>
      <c r="D278" s="12"/>
      <c r="E278" s="31"/>
      <c r="F278" s="32"/>
      <c r="G278" s="32"/>
      <c r="H278" s="32"/>
      <c r="I278" s="32"/>
      <c r="J278" s="32"/>
      <c r="K278" s="32"/>
      <c r="L278" s="32"/>
      <c r="M278" s="31"/>
      <c r="N278" s="31"/>
      <c r="O278" s="15"/>
      <c r="P278" s="15"/>
      <c r="Q278" s="15"/>
      <c r="R278" s="15"/>
      <c r="S278" s="2"/>
      <c r="T278" s="15"/>
      <c r="U278" s="15"/>
      <c r="V278" s="15"/>
      <c r="W278" s="15"/>
      <c r="X278" s="15"/>
      <c r="Y278" s="15"/>
      <c r="Z278" s="15"/>
    </row>
    <row r="279" spans="1:26" ht="15">
      <c r="A279" s="12"/>
      <c r="B279" s="31"/>
      <c r="C279" s="12"/>
      <c r="D279" s="12"/>
      <c r="E279" s="31"/>
      <c r="F279" s="32"/>
      <c r="G279" s="32"/>
      <c r="H279" s="32"/>
      <c r="I279" s="32"/>
      <c r="J279" s="32"/>
      <c r="K279" s="32"/>
      <c r="L279" s="32"/>
      <c r="M279" s="31"/>
      <c r="N279" s="31"/>
      <c r="O279" s="15"/>
      <c r="P279" s="15"/>
      <c r="Q279" s="15"/>
      <c r="R279" s="15"/>
      <c r="S279" s="2"/>
      <c r="T279" s="15"/>
      <c r="U279" s="15"/>
      <c r="V279" s="15"/>
      <c r="W279" s="15"/>
      <c r="X279" s="15"/>
      <c r="Y279" s="15"/>
      <c r="Z279" s="15"/>
    </row>
    <row r="280" spans="1:26" ht="15">
      <c r="A280" s="12"/>
      <c r="B280" s="31"/>
      <c r="C280" s="12"/>
      <c r="D280" s="12"/>
      <c r="E280" s="31"/>
      <c r="F280" s="32"/>
      <c r="G280" s="32"/>
      <c r="H280" s="32"/>
      <c r="I280" s="32"/>
      <c r="J280" s="32"/>
      <c r="K280" s="32"/>
      <c r="L280" s="32"/>
      <c r="M280" s="31"/>
      <c r="N280" s="31"/>
      <c r="O280" s="15"/>
      <c r="P280" s="15"/>
      <c r="Q280" s="15"/>
      <c r="R280" s="15"/>
      <c r="S280" s="2"/>
      <c r="T280" s="15"/>
      <c r="U280" s="15"/>
      <c r="V280" s="15"/>
      <c r="W280" s="15"/>
      <c r="X280" s="15"/>
      <c r="Y280" s="15"/>
      <c r="Z280" s="15"/>
    </row>
    <row r="281" spans="1:26" ht="15">
      <c r="A281" s="12"/>
      <c r="B281" s="31"/>
      <c r="C281" s="12"/>
      <c r="D281" s="12"/>
      <c r="E281" s="31"/>
      <c r="F281" s="32"/>
      <c r="G281" s="32"/>
      <c r="H281" s="32"/>
      <c r="I281" s="32"/>
      <c r="J281" s="32"/>
      <c r="K281" s="32"/>
      <c r="L281" s="32"/>
      <c r="M281" s="31"/>
      <c r="N281" s="31"/>
      <c r="O281" s="15"/>
      <c r="P281" s="15"/>
      <c r="Q281" s="15"/>
      <c r="R281" s="15"/>
      <c r="S281" s="2"/>
      <c r="T281" s="15"/>
      <c r="U281" s="15"/>
      <c r="V281" s="15"/>
      <c r="W281" s="15"/>
      <c r="X281" s="15"/>
      <c r="Y281" s="15"/>
      <c r="Z281" s="15"/>
    </row>
    <row r="282" spans="1:26" ht="15">
      <c r="A282" s="12"/>
      <c r="B282" s="31"/>
      <c r="C282" s="12"/>
      <c r="D282" s="12"/>
      <c r="E282" s="31"/>
      <c r="F282" s="32"/>
      <c r="G282" s="32"/>
      <c r="H282" s="32"/>
      <c r="I282" s="32"/>
      <c r="J282" s="32"/>
      <c r="K282" s="32"/>
      <c r="L282" s="32"/>
      <c r="M282" s="31"/>
      <c r="N282" s="31"/>
      <c r="O282" s="15"/>
      <c r="P282" s="15"/>
      <c r="Q282" s="15"/>
      <c r="R282" s="15"/>
      <c r="S282" s="2"/>
      <c r="T282" s="15"/>
      <c r="U282" s="15"/>
      <c r="V282" s="15"/>
      <c r="W282" s="15"/>
      <c r="X282" s="15"/>
      <c r="Y282" s="15"/>
      <c r="Z282" s="15"/>
    </row>
    <row r="283" spans="1:26" ht="15">
      <c r="A283" s="12"/>
      <c r="B283" s="31"/>
      <c r="C283" s="12"/>
      <c r="D283" s="12"/>
      <c r="E283" s="31"/>
      <c r="F283" s="32"/>
      <c r="G283" s="32"/>
      <c r="H283" s="32"/>
      <c r="I283" s="32"/>
      <c r="J283" s="32"/>
      <c r="K283" s="32"/>
      <c r="L283" s="32"/>
      <c r="M283" s="31"/>
      <c r="N283" s="31"/>
      <c r="O283" s="15"/>
      <c r="P283" s="15"/>
      <c r="Q283" s="15"/>
      <c r="R283" s="15"/>
      <c r="S283" s="2"/>
      <c r="T283" s="15"/>
      <c r="U283" s="15"/>
      <c r="V283" s="15"/>
      <c r="W283" s="15"/>
      <c r="X283" s="15"/>
      <c r="Y283" s="15"/>
      <c r="Z283" s="15"/>
    </row>
    <row r="284" spans="1:26" ht="15">
      <c r="A284" s="12"/>
      <c r="B284" s="31"/>
      <c r="C284" s="12"/>
      <c r="D284" s="12"/>
      <c r="E284" s="31"/>
      <c r="F284" s="32"/>
      <c r="G284" s="32"/>
      <c r="H284" s="32"/>
      <c r="I284" s="32"/>
      <c r="J284" s="32"/>
      <c r="K284" s="32"/>
      <c r="L284" s="32"/>
      <c r="M284" s="31"/>
      <c r="N284" s="31"/>
      <c r="O284" s="15"/>
      <c r="P284" s="15"/>
      <c r="Q284" s="15"/>
      <c r="R284" s="15"/>
      <c r="S284" s="2"/>
      <c r="T284" s="15"/>
      <c r="U284" s="15"/>
      <c r="V284" s="15"/>
      <c r="W284" s="15"/>
      <c r="X284" s="15"/>
      <c r="Y284" s="15"/>
      <c r="Z284" s="15"/>
    </row>
    <row r="285" spans="1:26" ht="15">
      <c r="A285" s="12"/>
      <c r="B285" s="31"/>
      <c r="C285" s="12"/>
      <c r="D285" s="12"/>
      <c r="E285" s="31"/>
      <c r="F285" s="32"/>
      <c r="G285" s="32"/>
      <c r="H285" s="32"/>
      <c r="I285" s="32"/>
      <c r="J285" s="32"/>
      <c r="K285" s="32"/>
      <c r="L285" s="32"/>
      <c r="M285" s="31"/>
      <c r="N285" s="31"/>
      <c r="O285" s="15"/>
      <c r="P285" s="15"/>
      <c r="Q285" s="15"/>
      <c r="R285" s="15"/>
      <c r="S285" s="2"/>
      <c r="T285" s="15"/>
      <c r="U285" s="15"/>
      <c r="V285" s="15"/>
      <c r="W285" s="15"/>
      <c r="X285" s="15"/>
      <c r="Y285" s="15"/>
      <c r="Z285" s="15"/>
    </row>
    <row r="286" spans="1:26" ht="15">
      <c r="A286" s="12"/>
      <c r="B286" s="31"/>
      <c r="C286" s="12"/>
      <c r="D286" s="12"/>
      <c r="E286" s="31"/>
      <c r="F286" s="32"/>
      <c r="G286" s="32"/>
      <c r="H286" s="32"/>
      <c r="I286" s="32"/>
      <c r="J286" s="32"/>
      <c r="K286" s="32"/>
      <c r="L286" s="32"/>
      <c r="M286" s="31"/>
      <c r="N286" s="31"/>
      <c r="O286" s="15"/>
      <c r="P286" s="15"/>
      <c r="Q286" s="15"/>
      <c r="R286" s="15"/>
      <c r="S286" s="2"/>
      <c r="T286" s="15"/>
      <c r="U286" s="15"/>
      <c r="V286" s="15"/>
      <c r="W286" s="15"/>
      <c r="X286" s="15"/>
      <c r="Y286" s="15"/>
      <c r="Z286" s="15"/>
    </row>
    <row r="287" spans="1:26" ht="15">
      <c r="A287" s="12"/>
      <c r="B287" s="31"/>
      <c r="C287" s="12"/>
      <c r="D287" s="12"/>
      <c r="E287" s="31"/>
      <c r="F287" s="32"/>
      <c r="G287" s="32"/>
      <c r="H287" s="32"/>
      <c r="I287" s="32"/>
      <c r="J287" s="32"/>
      <c r="K287" s="32"/>
      <c r="L287" s="32"/>
      <c r="M287" s="31"/>
      <c r="N287" s="31"/>
      <c r="O287" s="15"/>
      <c r="P287" s="15"/>
      <c r="Q287" s="15"/>
      <c r="R287" s="15"/>
      <c r="S287" s="2"/>
      <c r="T287" s="15"/>
      <c r="U287" s="15"/>
      <c r="V287" s="15"/>
      <c r="W287" s="15"/>
      <c r="X287" s="15"/>
      <c r="Y287" s="15"/>
      <c r="Z287" s="15"/>
    </row>
    <row r="288" spans="1:26" ht="15">
      <c r="A288" s="12"/>
      <c r="B288" s="31"/>
      <c r="C288" s="12"/>
      <c r="D288" s="12"/>
      <c r="E288" s="31"/>
      <c r="F288" s="32"/>
      <c r="G288" s="32"/>
      <c r="H288" s="32"/>
      <c r="I288" s="32"/>
      <c r="J288" s="32"/>
      <c r="K288" s="32"/>
      <c r="L288" s="32"/>
      <c r="M288" s="31"/>
      <c r="N288" s="31"/>
      <c r="O288" s="15"/>
      <c r="P288" s="15"/>
      <c r="Q288" s="15"/>
      <c r="R288" s="15"/>
      <c r="S288" s="2"/>
      <c r="T288" s="15"/>
      <c r="U288" s="15"/>
      <c r="V288" s="15"/>
      <c r="W288" s="15"/>
      <c r="X288" s="15"/>
      <c r="Y288" s="15"/>
      <c r="Z288" s="15"/>
    </row>
    <row r="289" spans="1:26" ht="15">
      <c r="A289" s="12"/>
      <c r="B289" s="31"/>
      <c r="C289" s="12"/>
      <c r="D289" s="12"/>
      <c r="E289" s="31"/>
      <c r="F289" s="32"/>
      <c r="G289" s="32"/>
      <c r="H289" s="32"/>
      <c r="I289" s="32"/>
      <c r="J289" s="32"/>
      <c r="K289" s="32"/>
      <c r="L289" s="32"/>
      <c r="M289" s="31"/>
      <c r="N289" s="31"/>
      <c r="O289" s="15"/>
      <c r="P289" s="15"/>
      <c r="Q289" s="15"/>
      <c r="R289" s="15"/>
      <c r="S289" s="2"/>
      <c r="T289" s="15"/>
      <c r="U289" s="15"/>
      <c r="V289" s="15"/>
      <c r="W289" s="15"/>
      <c r="X289" s="15"/>
      <c r="Y289" s="15"/>
      <c r="Z289" s="15"/>
    </row>
    <row r="290" spans="1:26" ht="15">
      <c r="A290" s="12"/>
      <c r="B290" s="31"/>
      <c r="C290" s="12"/>
      <c r="D290" s="12"/>
      <c r="E290" s="31"/>
      <c r="F290" s="32"/>
      <c r="G290" s="32"/>
      <c r="H290" s="32"/>
      <c r="I290" s="32"/>
      <c r="J290" s="32"/>
      <c r="K290" s="32"/>
      <c r="L290" s="32"/>
      <c r="M290" s="31"/>
      <c r="N290" s="31"/>
      <c r="O290" s="15"/>
      <c r="P290" s="15"/>
      <c r="Q290" s="15"/>
      <c r="R290" s="15"/>
      <c r="S290" s="2"/>
      <c r="T290" s="15"/>
      <c r="U290" s="15"/>
      <c r="V290" s="15"/>
      <c r="W290" s="15"/>
      <c r="X290" s="15"/>
      <c r="Y290" s="15"/>
      <c r="Z290" s="15"/>
    </row>
    <row r="291" spans="1:26" ht="15">
      <c r="A291" s="12"/>
      <c r="B291" s="31"/>
      <c r="C291" s="12"/>
      <c r="D291" s="12"/>
      <c r="E291" s="31"/>
      <c r="F291" s="32"/>
      <c r="G291" s="32"/>
      <c r="H291" s="32"/>
      <c r="I291" s="32"/>
      <c r="J291" s="32"/>
      <c r="K291" s="32"/>
      <c r="L291" s="32"/>
      <c r="M291" s="31"/>
      <c r="N291" s="31"/>
      <c r="O291" s="15"/>
      <c r="P291" s="15"/>
      <c r="Q291" s="15"/>
      <c r="R291" s="15"/>
      <c r="S291" s="2"/>
      <c r="T291" s="15"/>
      <c r="U291" s="15"/>
      <c r="V291" s="15"/>
      <c r="W291" s="15"/>
      <c r="X291" s="15"/>
      <c r="Y291" s="15"/>
      <c r="Z291" s="15"/>
    </row>
    <row r="292" spans="1:26" ht="15">
      <c r="A292" s="12"/>
      <c r="B292" s="31"/>
      <c r="C292" s="12"/>
      <c r="D292" s="12"/>
      <c r="E292" s="31"/>
      <c r="F292" s="32"/>
      <c r="G292" s="32"/>
      <c r="H292" s="32"/>
      <c r="I292" s="32"/>
      <c r="J292" s="32"/>
      <c r="K292" s="32"/>
      <c r="L292" s="32"/>
      <c r="M292" s="31"/>
      <c r="N292" s="31"/>
      <c r="O292" s="15"/>
      <c r="P292" s="15"/>
      <c r="Q292" s="15"/>
      <c r="R292" s="15"/>
      <c r="S292" s="2"/>
      <c r="T292" s="15"/>
      <c r="U292" s="15"/>
      <c r="V292" s="15"/>
      <c r="W292" s="15"/>
      <c r="X292" s="15"/>
      <c r="Y292" s="15"/>
      <c r="Z292" s="15"/>
    </row>
    <row r="293" spans="1:26" ht="15">
      <c r="A293" s="12"/>
      <c r="B293" s="31"/>
      <c r="C293" s="12"/>
      <c r="D293" s="12"/>
      <c r="E293" s="31"/>
      <c r="F293" s="32"/>
      <c r="G293" s="32"/>
      <c r="H293" s="32"/>
      <c r="I293" s="32"/>
      <c r="J293" s="32"/>
      <c r="K293" s="32"/>
      <c r="L293" s="32"/>
      <c r="M293" s="31"/>
      <c r="N293" s="31"/>
      <c r="O293" s="15"/>
      <c r="P293" s="15"/>
      <c r="Q293" s="15"/>
      <c r="R293" s="15"/>
      <c r="S293" s="2"/>
      <c r="T293" s="15"/>
      <c r="U293" s="15"/>
      <c r="V293" s="15"/>
      <c r="W293" s="15"/>
      <c r="X293" s="15"/>
      <c r="Y293" s="15"/>
      <c r="Z293" s="15"/>
    </row>
    <row r="294" spans="1:26" ht="15">
      <c r="A294" s="12"/>
      <c r="B294" s="31"/>
      <c r="C294" s="12"/>
      <c r="D294" s="12"/>
      <c r="E294" s="31"/>
      <c r="F294" s="32"/>
      <c r="G294" s="32"/>
      <c r="H294" s="32"/>
      <c r="I294" s="32"/>
      <c r="J294" s="32"/>
      <c r="K294" s="32"/>
      <c r="L294" s="32"/>
      <c r="M294" s="31"/>
      <c r="N294" s="31"/>
      <c r="O294" s="15"/>
      <c r="P294" s="15"/>
      <c r="Q294" s="15"/>
      <c r="R294" s="15"/>
      <c r="S294" s="2"/>
      <c r="T294" s="15"/>
      <c r="U294" s="15"/>
      <c r="V294" s="15"/>
      <c r="W294" s="15"/>
      <c r="X294" s="15"/>
      <c r="Y294" s="15"/>
      <c r="Z294" s="15"/>
    </row>
    <row r="295" spans="1:26" ht="15">
      <c r="A295" s="12"/>
      <c r="B295" s="31"/>
      <c r="C295" s="12"/>
      <c r="D295" s="12"/>
      <c r="E295" s="31"/>
      <c r="F295" s="32"/>
      <c r="G295" s="32"/>
      <c r="H295" s="32"/>
      <c r="I295" s="32"/>
      <c r="J295" s="32"/>
      <c r="K295" s="32"/>
      <c r="L295" s="32"/>
      <c r="M295" s="31"/>
      <c r="N295" s="31"/>
      <c r="O295" s="15"/>
      <c r="P295" s="15"/>
      <c r="Q295" s="15"/>
      <c r="R295" s="15"/>
      <c r="S295" s="2"/>
      <c r="T295" s="15"/>
      <c r="U295" s="15"/>
      <c r="V295" s="15"/>
      <c r="W295" s="15"/>
      <c r="X295" s="15"/>
      <c r="Y295" s="15"/>
      <c r="Z295" s="15"/>
    </row>
    <row r="296" spans="1:26" ht="15">
      <c r="A296" s="12"/>
      <c r="B296" s="31"/>
      <c r="C296" s="12"/>
      <c r="D296" s="12"/>
      <c r="E296" s="31"/>
      <c r="F296" s="32"/>
      <c r="G296" s="32"/>
      <c r="H296" s="32"/>
      <c r="I296" s="32"/>
      <c r="J296" s="32"/>
      <c r="K296" s="32"/>
      <c r="L296" s="32"/>
      <c r="M296" s="31"/>
      <c r="N296" s="31"/>
      <c r="O296" s="15"/>
      <c r="P296" s="15"/>
      <c r="Q296" s="15"/>
      <c r="R296" s="15"/>
      <c r="S296" s="2"/>
      <c r="T296" s="15"/>
      <c r="U296" s="15"/>
      <c r="V296" s="15"/>
      <c r="W296" s="15"/>
      <c r="X296" s="15"/>
      <c r="Y296" s="15"/>
      <c r="Z296" s="15"/>
    </row>
    <row r="297" spans="1:26" ht="15">
      <c r="A297" s="12"/>
      <c r="B297" s="31"/>
      <c r="C297" s="12"/>
      <c r="D297" s="12"/>
      <c r="E297" s="31"/>
      <c r="F297" s="32"/>
      <c r="G297" s="32"/>
      <c r="H297" s="32"/>
      <c r="I297" s="32"/>
      <c r="J297" s="32"/>
      <c r="K297" s="32"/>
      <c r="L297" s="32"/>
      <c r="M297" s="31"/>
      <c r="N297" s="31"/>
      <c r="O297" s="15"/>
      <c r="P297" s="15"/>
      <c r="Q297" s="15"/>
      <c r="R297" s="15"/>
      <c r="S297" s="2"/>
      <c r="T297" s="15"/>
      <c r="U297" s="15"/>
      <c r="V297" s="15"/>
      <c r="W297" s="15"/>
      <c r="X297" s="15"/>
      <c r="Y297" s="15"/>
      <c r="Z297" s="15"/>
    </row>
    <row r="298" spans="1:26" ht="15">
      <c r="A298" s="12"/>
      <c r="B298" s="31"/>
      <c r="C298" s="12"/>
      <c r="D298" s="12"/>
      <c r="E298" s="31"/>
      <c r="F298" s="32"/>
      <c r="G298" s="32"/>
      <c r="H298" s="32"/>
      <c r="I298" s="32"/>
      <c r="J298" s="32"/>
      <c r="K298" s="32"/>
      <c r="L298" s="32"/>
      <c r="M298" s="31"/>
      <c r="N298" s="31"/>
      <c r="O298" s="15"/>
      <c r="P298" s="15"/>
      <c r="Q298" s="15"/>
      <c r="R298" s="15"/>
      <c r="S298" s="2"/>
      <c r="T298" s="15"/>
      <c r="U298" s="15"/>
      <c r="V298" s="15"/>
      <c r="W298" s="15"/>
      <c r="X298" s="15"/>
      <c r="Y298" s="15"/>
      <c r="Z298" s="15"/>
    </row>
    <row r="299" spans="1:26" ht="15">
      <c r="A299" s="12"/>
      <c r="B299" s="31"/>
      <c r="C299" s="12"/>
      <c r="D299" s="12"/>
      <c r="E299" s="31"/>
      <c r="F299" s="32"/>
      <c r="G299" s="32"/>
      <c r="H299" s="32"/>
      <c r="I299" s="32"/>
      <c r="J299" s="32"/>
      <c r="K299" s="32"/>
      <c r="L299" s="32"/>
      <c r="M299" s="31"/>
      <c r="N299" s="31"/>
      <c r="O299" s="15"/>
      <c r="P299" s="15"/>
      <c r="Q299" s="15"/>
      <c r="R299" s="15"/>
      <c r="S299" s="2"/>
      <c r="T299" s="15"/>
      <c r="U299" s="15"/>
      <c r="V299" s="15"/>
      <c r="W299" s="15"/>
      <c r="X299" s="15"/>
      <c r="Y299" s="15"/>
      <c r="Z299" s="15"/>
    </row>
    <row r="300" spans="1:26" ht="15">
      <c r="A300" s="12"/>
      <c r="B300" s="31"/>
      <c r="C300" s="12"/>
      <c r="D300" s="12"/>
      <c r="E300" s="31"/>
      <c r="F300" s="32"/>
      <c r="G300" s="32"/>
      <c r="H300" s="32"/>
      <c r="I300" s="32"/>
      <c r="J300" s="32"/>
      <c r="K300" s="32"/>
      <c r="L300" s="32"/>
      <c r="M300" s="31"/>
      <c r="N300" s="31"/>
      <c r="O300" s="15"/>
      <c r="P300" s="15"/>
      <c r="Q300" s="15"/>
      <c r="R300" s="15"/>
      <c r="S300" s="2"/>
      <c r="T300" s="15"/>
      <c r="U300" s="15"/>
      <c r="V300" s="15"/>
      <c r="W300" s="15"/>
      <c r="X300" s="15"/>
      <c r="Y300" s="15"/>
      <c r="Z300" s="15"/>
    </row>
    <row r="301" spans="1:26" ht="15">
      <c r="A301" s="12"/>
      <c r="B301" s="31"/>
      <c r="C301" s="12"/>
      <c r="D301" s="12"/>
      <c r="E301" s="31"/>
      <c r="F301" s="32"/>
      <c r="G301" s="32"/>
      <c r="H301" s="32"/>
      <c r="I301" s="32"/>
      <c r="J301" s="32"/>
      <c r="K301" s="32"/>
      <c r="L301" s="32"/>
      <c r="M301" s="31"/>
      <c r="N301" s="31"/>
      <c r="O301" s="15"/>
      <c r="P301" s="15"/>
      <c r="Q301" s="15"/>
      <c r="R301" s="15"/>
      <c r="S301" s="2"/>
      <c r="T301" s="15"/>
      <c r="U301" s="15"/>
      <c r="V301" s="15"/>
      <c r="W301" s="15"/>
      <c r="X301" s="15"/>
      <c r="Y301" s="15"/>
      <c r="Z301" s="15"/>
    </row>
    <row r="302" spans="1:26" ht="15">
      <c r="A302" s="12"/>
      <c r="B302" s="31"/>
      <c r="C302" s="12"/>
      <c r="D302" s="12"/>
      <c r="E302" s="31"/>
      <c r="F302" s="32"/>
      <c r="G302" s="32"/>
      <c r="H302" s="32"/>
      <c r="I302" s="32"/>
      <c r="J302" s="32"/>
      <c r="K302" s="32"/>
      <c r="L302" s="32"/>
      <c r="M302" s="31"/>
      <c r="N302" s="31"/>
      <c r="O302" s="15"/>
      <c r="P302" s="15"/>
      <c r="Q302" s="15"/>
      <c r="R302" s="15"/>
      <c r="S302" s="2"/>
      <c r="T302" s="15"/>
      <c r="U302" s="15"/>
      <c r="V302" s="15"/>
      <c r="W302" s="15"/>
      <c r="X302" s="15"/>
      <c r="Y302" s="15"/>
      <c r="Z302" s="15"/>
    </row>
    <row r="303" spans="1:26" ht="15">
      <c r="A303" s="12"/>
      <c r="B303" s="31"/>
      <c r="C303" s="12"/>
      <c r="D303" s="12"/>
      <c r="E303" s="31"/>
      <c r="F303" s="32"/>
      <c r="G303" s="32"/>
      <c r="H303" s="32"/>
      <c r="I303" s="32"/>
      <c r="J303" s="32"/>
      <c r="K303" s="32"/>
      <c r="L303" s="32"/>
      <c r="M303" s="31"/>
      <c r="N303" s="31"/>
      <c r="O303" s="15"/>
      <c r="P303" s="15"/>
      <c r="Q303" s="15"/>
      <c r="R303" s="15"/>
      <c r="S303" s="2"/>
      <c r="T303" s="15"/>
      <c r="U303" s="15"/>
      <c r="V303" s="15"/>
      <c r="W303" s="15"/>
      <c r="X303" s="15"/>
      <c r="Y303" s="15"/>
      <c r="Z303" s="15"/>
    </row>
    <row r="304" spans="1:26" ht="15">
      <c r="A304" s="12"/>
      <c r="B304" s="31"/>
      <c r="C304" s="12"/>
      <c r="D304" s="12"/>
      <c r="E304" s="31"/>
      <c r="F304" s="32"/>
      <c r="G304" s="32"/>
      <c r="H304" s="32"/>
      <c r="I304" s="32"/>
      <c r="J304" s="32"/>
      <c r="K304" s="32"/>
      <c r="L304" s="32"/>
      <c r="M304" s="31"/>
      <c r="N304" s="31"/>
      <c r="O304" s="15"/>
      <c r="P304" s="15"/>
      <c r="Q304" s="15"/>
      <c r="R304" s="15"/>
      <c r="S304" s="2"/>
      <c r="T304" s="15"/>
      <c r="U304" s="15"/>
      <c r="V304" s="15"/>
      <c r="W304" s="15"/>
      <c r="X304" s="15"/>
      <c r="Y304" s="15"/>
      <c r="Z304" s="15"/>
    </row>
    <row r="305" spans="1:26" ht="15">
      <c r="A305" s="12"/>
      <c r="B305" s="31"/>
      <c r="C305" s="12"/>
      <c r="D305" s="12"/>
      <c r="E305" s="31"/>
      <c r="F305" s="32"/>
      <c r="G305" s="32"/>
      <c r="H305" s="32"/>
      <c r="I305" s="32"/>
      <c r="J305" s="32"/>
      <c r="K305" s="32"/>
      <c r="L305" s="32"/>
      <c r="M305" s="31"/>
      <c r="N305" s="31"/>
      <c r="O305" s="15"/>
      <c r="P305" s="15"/>
      <c r="Q305" s="15"/>
      <c r="R305" s="15"/>
      <c r="S305" s="2"/>
      <c r="T305" s="15"/>
      <c r="U305" s="15"/>
      <c r="V305" s="15"/>
      <c r="W305" s="15"/>
      <c r="X305" s="15"/>
      <c r="Y305" s="15"/>
      <c r="Z305" s="15"/>
    </row>
    <row r="306" spans="1:26" ht="15">
      <c r="A306" s="12"/>
      <c r="B306" s="31"/>
      <c r="C306" s="12"/>
      <c r="D306" s="12"/>
      <c r="E306" s="31"/>
      <c r="F306" s="32"/>
      <c r="G306" s="32"/>
      <c r="H306" s="32"/>
      <c r="I306" s="32"/>
      <c r="J306" s="32"/>
      <c r="K306" s="32"/>
      <c r="L306" s="32"/>
      <c r="M306" s="31"/>
      <c r="N306" s="31"/>
      <c r="O306" s="15"/>
      <c r="P306" s="15"/>
      <c r="Q306" s="15"/>
      <c r="R306" s="15"/>
      <c r="S306" s="2"/>
      <c r="T306" s="15"/>
      <c r="U306" s="15"/>
      <c r="V306" s="15"/>
      <c r="W306" s="15"/>
      <c r="X306" s="15"/>
      <c r="Y306" s="15"/>
      <c r="Z306" s="15"/>
    </row>
    <row r="307" spans="1:26" ht="15">
      <c r="A307" s="12"/>
      <c r="B307" s="31"/>
      <c r="C307" s="12"/>
      <c r="D307" s="12"/>
      <c r="E307" s="31"/>
      <c r="F307" s="32"/>
      <c r="G307" s="32"/>
      <c r="H307" s="32"/>
      <c r="I307" s="32"/>
      <c r="J307" s="32"/>
      <c r="K307" s="32"/>
      <c r="L307" s="32"/>
      <c r="M307" s="31"/>
      <c r="N307" s="31"/>
      <c r="O307" s="15"/>
      <c r="P307" s="15"/>
      <c r="Q307" s="15"/>
      <c r="R307" s="15"/>
      <c r="S307" s="2"/>
      <c r="T307" s="15"/>
      <c r="U307" s="15"/>
      <c r="V307" s="15"/>
      <c r="W307" s="15"/>
      <c r="X307" s="15"/>
      <c r="Y307" s="15"/>
      <c r="Z307" s="15"/>
    </row>
    <row r="308" spans="1:26" ht="15">
      <c r="A308" s="12"/>
      <c r="B308" s="31"/>
      <c r="C308" s="12"/>
      <c r="D308" s="12"/>
      <c r="E308" s="31"/>
      <c r="F308" s="32"/>
      <c r="G308" s="32"/>
      <c r="H308" s="32"/>
      <c r="I308" s="32"/>
      <c r="J308" s="32"/>
      <c r="K308" s="32"/>
      <c r="L308" s="32"/>
      <c r="M308" s="31"/>
      <c r="N308" s="31"/>
      <c r="O308" s="15"/>
      <c r="P308" s="15"/>
      <c r="Q308" s="15"/>
      <c r="R308" s="15"/>
      <c r="S308" s="2"/>
      <c r="T308" s="15"/>
      <c r="U308" s="15"/>
      <c r="V308" s="15"/>
      <c r="W308" s="15"/>
      <c r="X308" s="15"/>
      <c r="Y308" s="15"/>
      <c r="Z308" s="15"/>
    </row>
    <row r="309" spans="1:26" ht="15">
      <c r="A309" s="12"/>
      <c r="B309" s="31"/>
      <c r="C309" s="12"/>
      <c r="D309" s="12"/>
      <c r="E309" s="31"/>
      <c r="F309" s="32"/>
      <c r="G309" s="32"/>
      <c r="H309" s="32"/>
      <c r="I309" s="32"/>
      <c r="J309" s="32"/>
      <c r="K309" s="32"/>
      <c r="L309" s="32"/>
      <c r="M309" s="31"/>
      <c r="N309" s="31"/>
      <c r="O309" s="15"/>
      <c r="P309" s="15"/>
      <c r="Q309" s="15"/>
      <c r="R309" s="15"/>
      <c r="S309" s="2"/>
      <c r="T309" s="15"/>
      <c r="U309" s="15"/>
      <c r="V309" s="15"/>
      <c r="W309" s="15"/>
      <c r="X309" s="15"/>
      <c r="Y309" s="15"/>
      <c r="Z309" s="15"/>
    </row>
    <row r="310" spans="1:26" ht="15">
      <c r="A310" s="12"/>
      <c r="B310" s="31"/>
      <c r="C310" s="12"/>
      <c r="D310" s="12"/>
      <c r="E310" s="31"/>
      <c r="F310" s="32"/>
      <c r="G310" s="32"/>
      <c r="H310" s="32"/>
      <c r="I310" s="32"/>
      <c r="J310" s="32"/>
      <c r="K310" s="32"/>
      <c r="L310" s="32"/>
      <c r="M310" s="31"/>
      <c r="N310" s="31"/>
      <c r="O310" s="15"/>
      <c r="P310" s="15"/>
      <c r="Q310" s="15"/>
      <c r="R310" s="15"/>
      <c r="S310" s="2"/>
      <c r="T310" s="15"/>
      <c r="U310" s="15"/>
      <c r="V310" s="15"/>
      <c r="W310" s="15"/>
      <c r="X310" s="15"/>
      <c r="Y310" s="15"/>
      <c r="Z310" s="15"/>
    </row>
    <row r="311" spans="1:26" ht="15">
      <c r="A311" s="12"/>
      <c r="B311" s="31"/>
      <c r="C311" s="12"/>
      <c r="D311" s="12"/>
      <c r="E311" s="31"/>
      <c r="F311" s="32"/>
      <c r="G311" s="32"/>
      <c r="H311" s="32"/>
      <c r="I311" s="32"/>
      <c r="J311" s="32"/>
      <c r="K311" s="32"/>
      <c r="L311" s="32"/>
      <c r="M311" s="31"/>
      <c r="N311" s="31"/>
      <c r="O311" s="15"/>
      <c r="P311" s="15"/>
      <c r="Q311" s="15"/>
      <c r="R311" s="15"/>
      <c r="S311" s="2"/>
      <c r="T311" s="15"/>
      <c r="U311" s="15"/>
      <c r="V311" s="15"/>
      <c r="W311" s="15"/>
      <c r="X311" s="15"/>
      <c r="Y311" s="15"/>
      <c r="Z311" s="15"/>
    </row>
    <row r="312" spans="1:26" ht="15">
      <c r="A312" s="12"/>
      <c r="B312" s="31"/>
      <c r="C312" s="12"/>
      <c r="D312" s="12"/>
      <c r="E312" s="31"/>
      <c r="F312" s="32"/>
      <c r="G312" s="32"/>
      <c r="H312" s="32"/>
      <c r="I312" s="32"/>
      <c r="J312" s="32"/>
      <c r="K312" s="32"/>
      <c r="L312" s="32"/>
      <c r="M312" s="31"/>
      <c r="N312" s="31"/>
      <c r="O312" s="15"/>
      <c r="P312" s="15"/>
      <c r="Q312" s="15"/>
      <c r="R312" s="15"/>
      <c r="S312" s="2"/>
      <c r="T312" s="15"/>
      <c r="U312" s="15"/>
      <c r="V312" s="15"/>
      <c r="W312" s="15"/>
      <c r="X312" s="15"/>
      <c r="Y312" s="15"/>
      <c r="Z312" s="15"/>
    </row>
    <row r="313" spans="1:26" ht="15">
      <c r="A313" s="12"/>
      <c r="B313" s="31"/>
      <c r="C313" s="12"/>
      <c r="D313" s="12"/>
      <c r="E313" s="31"/>
      <c r="F313" s="32"/>
      <c r="G313" s="32"/>
      <c r="H313" s="32"/>
      <c r="I313" s="32"/>
      <c r="J313" s="32"/>
      <c r="K313" s="32"/>
      <c r="L313" s="32"/>
      <c r="M313" s="31"/>
      <c r="N313" s="31"/>
      <c r="O313" s="15"/>
      <c r="P313" s="15"/>
      <c r="Q313" s="15"/>
      <c r="R313" s="15"/>
      <c r="S313" s="2"/>
      <c r="T313" s="15"/>
      <c r="U313" s="15"/>
      <c r="V313" s="15"/>
      <c r="W313" s="15"/>
      <c r="X313" s="15"/>
      <c r="Y313" s="15"/>
      <c r="Z313" s="15"/>
    </row>
    <row r="314" spans="1:26" ht="15">
      <c r="A314" s="12"/>
      <c r="B314" s="31"/>
      <c r="C314" s="12"/>
      <c r="D314" s="12"/>
      <c r="E314" s="31"/>
      <c r="F314" s="32"/>
      <c r="G314" s="32"/>
      <c r="H314" s="32"/>
      <c r="I314" s="32"/>
      <c r="J314" s="32"/>
      <c r="K314" s="32"/>
      <c r="L314" s="32"/>
      <c r="M314" s="31"/>
      <c r="N314" s="31"/>
      <c r="O314" s="15"/>
      <c r="P314" s="15"/>
      <c r="Q314" s="15"/>
      <c r="R314" s="15"/>
      <c r="S314" s="2"/>
      <c r="T314" s="15"/>
      <c r="U314" s="15"/>
      <c r="V314" s="15"/>
      <c r="W314" s="15"/>
      <c r="X314" s="15"/>
      <c r="Y314" s="15"/>
      <c r="Z314" s="15"/>
    </row>
    <row r="315" spans="1:26" ht="15">
      <c r="A315" s="12"/>
      <c r="B315" s="31"/>
      <c r="C315" s="12"/>
      <c r="D315" s="12"/>
      <c r="E315" s="31"/>
      <c r="F315" s="32"/>
      <c r="G315" s="32"/>
      <c r="H315" s="32"/>
      <c r="I315" s="32"/>
      <c r="J315" s="32"/>
      <c r="K315" s="32"/>
      <c r="L315" s="32"/>
      <c r="M315" s="31"/>
      <c r="N315" s="31"/>
      <c r="O315" s="15"/>
      <c r="P315" s="15"/>
      <c r="Q315" s="15"/>
      <c r="R315" s="15"/>
      <c r="S315" s="2"/>
      <c r="T315" s="15"/>
      <c r="U315" s="15"/>
      <c r="V315" s="15"/>
      <c r="W315" s="15"/>
      <c r="X315" s="15"/>
      <c r="Y315" s="15"/>
      <c r="Z315" s="15"/>
    </row>
    <row r="316" spans="1:26" ht="15">
      <c r="A316" s="12"/>
      <c r="B316" s="31"/>
      <c r="C316" s="12"/>
      <c r="D316" s="12"/>
      <c r="E316" s="31"/>
      <c r="F316" s="32"/>
      <c r="G316" s="32"/>
      <c r="H316" s="32"/>
      <c r="I316" s="32"/>
      <c r="J316" s="32"/>
      <c r="K316" s="32"/>
      <c r="L316" s="32"/>
      <c r="M316" s="31"/>
      <c r="N316" s="31"/>
      <c r="O316" s="15"/>
      <c r="P316" s="15"/>
      <c r="Q316" s="15"/>
      <c r="R316" s="15"/>
      <c r="S316" s="2"/>
      <c r="T316" s="15"/>
      <c r="U316" s="15"/>
      <c r="V316" s="15"/>
      <c r="W316" s="15"/>
      <c r="X316" s="15"/>
      <c r="Y316" s="15"/>
      <c r="Z316" s="15"/>
    </row>
    <row r="317" spans="1:26" ht="15">
      <c r="A317" s="12"/>
      <c r="B317" s="31"/>
      <c r="C317" s="12"/>
      <c r="D317" s="12"/>
      <c r="E317" s="31"/>
      <c r="F317" s="32"/>
      <c r="G317" s="32"/>
      <c r="H317" s="32"/>
      <c r="I317" s="32"/>
      <c r="J317" s="32"/>
      <c r="K317" s="32"/>
      <c r="L317" s="32"/>
      <c r="M317" s="31"/>
      <c r="N317" s="31"/>
      <c r="O317" s="15"/>
      <c r="P317" s="15"/>
      <c r="Q317" s="15"/>
      <c r="R317" s="15"/>
      <c r="S317" s="2"/>
      <c r="T317" s="15"/>
      <c r="U317" s="15"/>
      <c r="V317" s="15"/>
      <c r="W317" s="15"/>
      <c r="X317" s="15"/>
      <c r="Y317" s="15"/>
      <c r="Z317" s="15"/>
    </row>
    <row r="318" spans="1:26" ht="15">
      <c r="A318" s="12"/>
      <c r="B318" s="31"/>
      <c r="C318" s="12"/>
      <c r="D318" s="12"/>
      <c r="E318" s="31"/>
      <c r="F318" s="32"/>
      <c r="G318" s="32"/>
      <c r="H318" s="32"/>
      <c r="I318" s="32"/>
      <c r="J318" s="32"/>
      <c r="K318" s="32"/>
      <c r="L318" s="32"/>
      <c r="M318" s="31"/>
      <c r="N318" s="31"/>
      <c r="O318" s="15"/>
      <c r="P318" s="15"/>
      <c r="Q318" s="15"/>
      <c r="R318" s="15"/>
      <c r="S318" s="2"/>
      <c r="T318" s="15"/>
      <c r="U318" s="15"/>
      <c r="V318" s="15"/>
      <c r="W318" s="15"/>
      <c r="X318" s="15"/>
      <c r="Y318" s="15"/>
      <c r="Z318" s="15"/>
    </row>
    <row r="319" spans="1:26" ht="15">
      <c r="A319" s="12"/>
      <c r="B319" s="31"/>
      <c r="C319" s="12"/>
      <c r="D319" s="12"/>
      <c r="E319" s="31"/>
      <c r="F319" s="32"/>
      <c r="G319" s="32"/>
      <c r="H319" s="32"/>
      <c r="I319" s="32"/>
      <c r="J319" s="32"/>
      <c r="K319" s="32"/>
      <c r="L319" s="32"/>
      <c r="M319" s="31"/>
      <c r="N319" s="31"/>
      <c r="O319" s="15"/>
      <c r="P319" s="15"/>
      <c r="Q319" s="15"/>
      <c r="R319" s="15"/>
      <c r="S319" s="2"/>
      <c r="T319" s="15"/>
      <c r="U319" s="15"/>
      <c r="V319" s="15"/>
      <c r="W319" s="15"/>
      <c r="X319" s="15"/>
      <c r="Y319" s="15"/>
      <c r="Z319" s="15"/>
    </row>
    <row r="320" spans="1:26" ht="15">
      <c r="A320" s="12"/>
      <c r="B320" s="31"/>
      <c r="C320" s="12"/>
      <c r="D320" s="12"/>
      <c r="E320" s="31"/>
      <c r="F320" s="32"/>
      <c r="G320" s="32"/>
      <c r="H320" s="32"/>
      <c r="I320" s="32"/>
      <c r="J320" s="32"/>
      <c r="K320" s="32"/>
      <c r="L320" s="32"/>
      <c r="M320" s="31"/>
      <c r="N320" s="31"/>
      <c r="O320" s="15"/>
      <c r="P320" s="15"/>
      <c r="Q320" s="15"/>
      <c r="R320" s="15"/>
      <c r="S320" s="2"/>
      <c r="T320" s="15"/>
      <c r="U320" s="15"/>
      <c r="V320" s="15"/>
      <c r="W320" s="15"/>
      <c r="X320" s="15"/>
      <c r="Y320" s="15"/>
      <c r="Z320" s="15"/>
    </row>
    <row r="321" spans="1:26" ht="15">
      <c r="A321" s="12"/>
      <c r="B321" s="31"/>
      <c r="C321" s="12"/>
      <c r="D321" s="12"/>
      <c r="E321" s="31"/>
      <c r="F321" s="32"/>
      <c r="G321" s="32"/>
      <c r="H321" s="32"/>
      <c r="I321" s="32"/>
      <c r="J321" s="32"/>
      <c r="K321" s="32"/>
      <c r="L321" s="32"/>
      <c r="M321" s="31"/>
      <c r="N321" s="31"/>
      <c r="O321" s="15"/>
      <c r="P321" s="15"/>
      <c r="Q321" s="15"/>
      <c r="R321" s="15"/>
      <c r="S321" s="2"/>
      <c r="T321" s="15"/>
      <c r="U321" s="15"/>
      <c r="V321" s="15"/>
      <c r="W321" s="15"/>
      <c r="X321" s="15"/>
      <c r="Y321" s="15"/>
      <c r="Z321" s="15"/>
    </row>
    <row r="322" spans="1:26" ht="15">
      <c r="A322" s="12"/>
      <c r="B322" s="31"/>
      <c r="C322" s="12"/>
      <c r="D322" s="12"/>
      <c r="E322" s="31"/>
      <c r="F322" s="32"/>
      <c r="G322" s="32"/>
      <c r="H322" s="32"/>
      <c r="I322" s="32"/>
      <c r="J322" s="32"/>
      <c r="K322" s="32"/>
      <c r="L322" s="32"/>
      <c r="M322" s="31"/>
      <c r="N322" s="31"/>
      <c r="O322" s="15"/>
      <c r="P322" s="15"/>
      <c r="Q322" s="15"/>
      <c r="R322" s="15"/>
      <c r="S322" s="2"/>
      <c r="T322" s="15"/>
      <c r="U322" s="15"/>
      <c r="V322" s="15"/>
      <c r="W322" s="15"/>
      <c r="X322" s="15"/>
      <c r="Y322" s="15"/>
      <c r="Z322" s="15"/>
    </row>
    <row r="323" spans="1:26" ht="15">
      <c r="A323" s="12"/>
      <c r="B323" s="31"/>
      <c r="C323" s="12"/>
      <c r="D323" s="12"/>
      <c r="E323" s="31"/>
      <c r="F323" s="32"/>
      <c r="G323" s="32"/>
      <c r="H323" s="32"/>
      <c r="I323" s="32"/>
      <c r="J323" s="32"/>
      <c r="K323" s="32"/>
      <c r="L323" s="32"/>
      <c r="M323" s="31"/>
      <c r="N323" s="31"/>
      <c r="O323" s="15"/>
      <c r="P323" s="15"/>
      <c r="Q323" s="15"/>
      <c r="R323" s="15"/>
      <c r="S323" s="2"/>
      <c r="T323" s="15"/>
      <c r="U323" s="15"/>
      <c r="V323" s="15"/>
      <c r="W323" s="15"/>
      <c r="X323" s="15"/>
      <c r="Y323" s="15"/>
      <c r="Z323" s="15"/>
    </row>
    <row r="324" spans="1:26" ht="15">
      <c r="A324" s="12"/>
      <c r="B324" s="31"/>
      <c r="C324" s="12"/>
      <c r="D324" s="12"/>
      <c r="E324" s="31"/>
      <c r="F324" s="32"/>
      <c r="G324" s="32"/>
      <c r="H324" s="32"/>
      <c r="I324" s="32"/>
      <c r="J324" s="32"/>
      <c r="K324" s="32"/>
      <c r="L324" s="32"/>
      <c r="M324" s="31"/>
      <c r="N324" s="31"/>
      <c r="O324" s="15"/>
      <c r="P324" s="15"/>
      <c r="Q324" s="15"/>
      <c r="R324" s="15"/>
      <c r="S324" s="2"/>
      <c r="T324" s="15"/>
      <c r="U324" s="15"/>
      <c r="V324" s="15"/>
      <c r="W324" s="15"/>
      <c r="X324" s="15"/>
      <c r="Y324" s="15"/>
      <c r="Z324" s="15"/>
    </row>
    <row r="325" spans="1:26" ht="15">
      <c r="A325" s="12"/>
      <c r="B325" s="31"/>
      <c r="C325" s="12"/>
      <c r="D325" s="12"/>
      <c r="E325" s="31"/>
      <c r="F325" s="32"/>
      <c r="G325" s="32"/>
      <c r="H325" s="32"/>
      <c r="I325" s="32"/>
      <c r="J325" s="32"/>
      <c r="K325" s="32"/>
      <c r="L325" s="32"/>
      <c r="M325" s="31"/>
      <c r="N325" s="31"/>
      <c r="O325" s="15"/>
      <c r="P325" s="15"/>
      <c r="Q325" s="15"/>
      <c r="R325" s="15"/>
      <c r="S325" s="2"/>
      <c r="T325" s="15"/>
      <c r="U325" s="15"/>
      <c r="V325" s="15"/>
      <c r="W325" s="15"/>
      <c r="X325" s="15"/>
      <c r="Y325" s="15"/>
      <c r="Z325" s="15"/>
    </row>
    <row r="326" spans="1:26" ht="15">
      <c r="A326" s="12"/>
      <c r="B326" s="31"/>
      <c r="C326" s="12"/>
      <c r="D326" s="12"/>
      <c r="E326" s="31"/>
      <c r="F326" s="32"/>
      <c r="G326" s="32"/>
      <c r="H326" s="32"/>
      <c r="I326" s="32"/>
      <c r="J326" s="32"/>
      <c r="K326" s="32"/>
      <c r="L326" s="32"/>
      <c r="M326" s="31"/>
      <c r="N326" s="31"/>
      <c r="O326" s="15"/>
      <c r="P326" s="15"/>
      <c r="Q326" s="15"/>
      <c r="R326" s="15"/>
      <c r="S326" s="2"/>
      <c r="T326" s="15"/>
      <c r="U326" s="15"/>
      <c r="V326" s="15"/>
      <c r="W326" s="15"/>
      <c r="X326" s="15"/>
      <c r="Y326" s="15"/>
      <c r="Z326" s="15"/>
    </row>
    <row r="327" spans="1:26" ht="15">
      <c r="A327" s="12"/>
      <c r="B327" s="31"/>
      <c r="C327" s="12"/>
      <c r="D327" s="12"/>
      <c r="E327" s="31"/>
      <c r="F327" s="32"/>
      <c r="G327" s="32"/>
      <c r="H327" s="32"/>
      <c r="I327" s="32"/>
      <c r="J327" s="32"/>
      <c r="K327" s="32"/>
      <c r="L327" s="32"/>
      <c r="M327" s="31"/>
      <c r="N327" s="31"/>
      <c r="O327" s="15"/>
      <c r="P327" s="15"/>
      <c r="Q327" s="15"/>
      <c r="R327" s="15"/>
      <c r="S327" s="2"/>
      <c r="T327" s="15"/>
      <c r="U327" s="15"/>
      <c r="V327" s="15"/>
      <c r="W327" s="15"/>
      <c r="X327" s="15"/>
      <c r="Y327" s="15"/>
      <c r="Z327" s="15"/>
    </row>
    <row r="328" spans="1:26" ht="15">
      <c r="A328" s="12"/>
      <c r="B328" s="31"/>
      <c r="C328" s="12"/>
      <c r="D328" s="12"/>
      <c r="E328" s="31"/>
      <c r="F328" s="32"/>
      <c r="G328" s="32"/>
      <c r="H328" s="32"/>
      <c r="I328" s="32"/>
      <c r="J328" s="32"/>
      <c r="K328" s="32"/>
      <c r="L328" s="32"/>
      <c r="M328" s="31"/>
      <c r="N328" s="31"/>
      <c r="O328" s="15"/>
      <c r="P328" s="15"/>
      <c r="Q328" s="15"/>
      <c r="R328" s="15"/>
      <c r="S328" s="2"/>
      <c r="T328" s="15"/>
      <c r="U328" s="15"/>
      <c r="V328" s="15"/>
      <c r="W328" s="15"/>
      <c r="X328" s="15"/>
      <c r="Y328" s="15"/>
      <c r="Z328" s="15"/>
    </row>
    <row r="329" spans="1:26" ht="15">
      <c r="A329" s="12"/>
      <c r="B329" s="31"/>
      <c r="C329" s="12"/>
      <c r="D329" s="12"/>
      <c r="E329" s="31"/>
      <c r="F329" s="32"/>
      <c r="G329" s="32"/>
      <c r="H329" s="32"/>
      <c r="I329" s="32"/>
      <c r="J329" s="32"/>
      <c r="K329" s="32"/>
      <c r="L329" s="32"/>
      <c r="M329" s="31"/>
      <c r="N329" s="31"/>
      <c r="O329" s="15"/>
      <c r="P329" s="15"/>
      <c r="Q329" s="15"/>
      <c r="R329" s="15"/>
      <c r="S329" s="2"/>
      <c r="T329" s="15"/>
      <c r="U329" s="15"/>
      <c r="V329" s="15"/>
      <c r="W329" s="15"/>
      <c r="X329" s="15"/>
      <c r="Y329" s="15"/>
      <c r="Z329" s="15"/>
    </row>
    <row r="330" spans="1:26" ht="15">
      <c r="A330" s="12"/>
      <c r="B330" s="31"/>
      <c r="C330" s="12"/>
      <c r="D330" s="12"/>
      <c r="E330" s="31"/>
      <c r="F330" s="32"/>
      <c r="G330" s="32"/>
      <c r="H330" s="32"/>
      <c r="I330" s="32"/>
      <c r="J330" s="32"/>
      <c r="K330" s="32"/>
      <c r="L330" s="32"/>
      <c r="M330" s="31"/>
      <c r="N330" s="31"/>
      <c r="O330" s="15"/>
      <c r="P330" s="15"/>
      <c r="Q330" s="15"/>
      <c r="R330" s="15"/>
      <c r="S330" s="2"/>
      <c r="T330" s="15"/>
      <c r="U330" s="15"/>
      <c r="V330" s="15"/>
      <c r="W330" s="15"/>
      <c r="X330" s="15"/>
      <c r="Y330" s="15"/>
      <c r="Z330" s="15"/>
    </row>
    <row r="331" spans="1:26" ht="15">
      <c r="A331" s="12"/>
      <c r="B331" s="31"/>
      <c r="C331" s="12"/>
      <c r="D331" s="12"/>
      <c r="E331" s="31"/>
      <c r="F331" s="32"/>
      <c r="G331" s="32"/>
      <c r="H331" s="32"/>
      <c r="I331" s="32"/>
      <c r="J331" s="32"/>
      <c r="K331" s="32"/>
      <c r="L331" s="32"/>
      <c r="M331" s="31"/>
      <c r="N331" s="31"/>
      <c r="O331" s="15"/>
      <c r="P331" s="15"/>
      <c r="Q331" s="15"/>
      <c r="R331" s="15"/>
      <c r="S331" s="2"/>
      <c r="T331" s="15"/>
      <c r="U331" s="15"/>
      <c r="V331" s="15"/>
      <c r="W331" s="15"/>
      <c r="X331" s="15"/>
      <c r="Y331" s="15"/>
      <c r="Z331" s="15"/>
    </row>
    <row r="332" spans="1:26" ht="15">
      <c r="A332" s="12"/>
      <c r="B332" s="31"/>
      <c r="C332" s="12"/>
      <c r="D332" s="12"/>
      <c r="E332" s="31"/>
      <c r="F332" s="32"/>
      <c r="G332" s="32"/>
      <c r="H332" s="32"/>
      <c r="I332" s="32"/>
      <c r="J332" s="32"/>
      <c r="K332" s="32"/>
      <c r="L332" s="32"/>
      <c r="M332" s="31"/>
      <c r="N332" s="31"/>
      <c r="O332" s="15"/>
      <c r="P332" s="15"/>
      <c r="Q332" s="15"/>
      <c r="R332" s="15"/>
      <c r="S332" s="2"/>
      <c r="T332" s="15"/>
      <c r="U332" s="15"/>
      <c r="V332" s="15"/>
      <c r="W332" s="15"/>
      <c r="X332" s="15"/>
      <c r="Y332" s="15"/>
      <c r="Z332" s="15"/>
    </row>
    <row r="333" spans="1:26" ht="15">
      <c r="A333" s="12"/>
      <c r="B333" s="31"/>
      <c r="C333" s="12"/>
      <c r="D333" s="12"/>
      <c r="E333" s="31"/>
      <c r="F333" s="32"/>
      <c r="G333" s="32"/>
      <c r="H333" s="32"/>
      <c r="I333" s="32"/>
      <c r="J333" s="32"/>
      <c r="K333" s="32"/>
      <c r="L333" s="32"/>
      <c r="M333" s="31"/>
      <c r="N333" s="31"/>
      <c r="O333" s="15"/>
      <c r="P333" s="15"/>
      <c r="Q333" s="15"/>
      <c r="R333" s="15"/>
      <c r="S333" s="2"/>
      <c r="T333" s="15"/>
      <c r="U333" s="15"/>
      <c r="V333" s="15"/>
      <c r="W333" s="15"/>
      <c r="X333" s="15"/>
      <c r="Y333" s="15"/>
      <c r="Z333" s="15"/>
    </row>
    <row r="334" spans="1:26" ht="15">
      <c r="A334" s="12"/>
      <c r="B334" s="31"/>
      <c r="C334" s="12"/>
      <c r="D334" s="12"/>
      <c r="E334" s="31"/>
      <c r="F334" s="32"/>
      <c r="G334" s="32"/>
      <c r="H334" s="32"/>
      <c r="I334" s="32"/>
      <c r="J334" s="32"/>
      <c r="K334" s="32"/>
      <c r="L334" s="32"/>
      <c r="M334" s="31"/>
      <c r="N334" s="31"/>
      <c r="O334" s="15"/>
      <c r="P334" s="15"/>
      <c r="Q334" s="15"/>
      <c r="R334" s="15"/>
      <c r="S334" s="2"/>
      <c r="T334" s="15"/>
      <c r="U334" s="15"/>
      <c r="V334" s="15"/>
      <c r="W334" s="15"/>
      <c r="X334" s="15"/>
      <c r="Y334" s="15"/>
      <c r="Z334" s="15"/>
    </row>
    <row r="335" spans="1:26" ht="15">
      <c r="A335" s="12"/>
      <c r="B335" s="31"/>
      <c r="C335" s="12"/>
      <c r="D335" s="12"/>
      <c r="E335" s="31"/>
      <c r="F335" s="32"/>
      <c r="G335" s="32"/>
      <c r="H335" s="32"/>
      <c r="I335" s="32"/>
      <c r="J335" s="32"/>
      <c r="K335" s="32"/>
      <c r="L335" s="32"/>
      <c r="M335" s="31"/>
      <c r="N335" s="31"/>
      <c r="O335" s="15"/>
      <c r="P335" s="15"/>
      <c r="Q335" s="15"/>
      <c r="R335" s="15"/>
      <c r="S335" s="2"/>
      <c r="T335" s="15"/>
      <c r="U335" s="15"/>
      <c r="V335" s="15"/>
      <c r="W335" s="15"/>
      <c r="X335" s="15"/>
      <c r="Y335" s="15"/>
      <c r="Z335" s="15"/>
    </row>
    <row r="336" spans="1:26" ht="15">
      <c r="A336" s="12"/>
      <c r="B336" s="31"/>
      <c r="C336" s="12"/>
      <c r="D336" s="12"/>
      <c r="E336" s="31"/>
      <c r="F336" s="32"/>
      <c r="G336" s="32"/>
      <c r="H336" s="32"/>
      <c r="I336" s="32"/>
      <c r="J336" s="32"/>
      <c r="K336" s="32"/>
      <c r="L336" s="32"/>
      <c r="M336" s="31"/>
      <c r="N336" s="31"/>
      <c r="O336" s="15"/>
      <c r="P336" s="15"/>
      <c r="Q336" s="15"/>
      <c r="R336" s="15"/>
      <c r="S336" s="2"/>
      <c r="T336" s="15"/>
      <c r="U336" s="15"/>
      <c r="V336" s="15"/>
      <c r="W336" s="15"/>
      <c r="X336" s="15"/>
      <c r="Y336" s="15"/>
      <c r="Z336" s="15"/>
    </row>
    <row r="337" spans="1:26" ht="15">
      <c r="A337" s="12"/>
      <c r="B337" s="31"/>
      <c r="C337" s="12"/>
      <c r="D337" s="12"/>
      <c r="E337" s="31"/>
      <c r="F337" s="32"/>
      <c r="G337" s="32"/>
      <c r="H337" s="32"/>
      <c r="I337" s="32"/>
      <c r="J337" s="32"/>
      <c r="K337" s="32"/>
      <c r="L337" s="32"/>
      <c r="M337" s="31"/>
      <c r="N337" s="31"/>
      <c r="O337" s="15"/>
      <c r="P337" s="15"/>
      <c r="Q337" s="15"/>
      <c r="R337" s="15"/>
      <c r="S337" s="2"/>
      <c r="T337" s="15"/>
      <c r="U337" s="15"/>
      <c r="V337" s="15"/>
      <c r="W337" s="15"/>
      <c r="X337" s="15"/>
      <c r="Y337" s="15"/>
      <c r="Z337" s="15"/>
    </row>
    <row r="338" spans="1:26" ht="15">
      <c r="A338" s="12"/>
      <c r="B338" s="31"/>
      <c r="C338" s="12"/>
      <c r="D338" s="12"/>
      <c r="E338" s="31"/>
      <c r="F338" s="32"/>
      <c r="G338" s="32"/>
      <c r="H338" s="32"/>
      <c r="I338" s="32"/>
      <c r="J338" s="32"/>
      <c r="K338" s="32"/>
      <c r="L338" s="32"/>
      <c r="M338" s="31"/>
      <c r="N338" s="31"/>
      <c r="O338" s="15"/>
      <c r="P338" s="15"/>
      <c r="Q338" s="15"/>
      <c r="R338" s="15"/>
      <c r="S338" s="2"/>
      <c r="T338" s="15"/>
      <c r="U338" s="15"/>
      <c r="V338" s="15"/>
      <c r="W338" s="15"/>
      <c r="X338" s="15"/>
      <c r="Y338" s="15"/>
      <c r="Z338" s="15"/>
    </row>
    <row r="339" spans="1:26" ht="15">
      <c r="A339" s="12"/>
      <c r="B339" s="31"/>
      <c r="C339" s="12"/>
      <c r="D339" s="12"/>
      <c r="E339" s="31"/>
      <c r="F339" s="32"/>
      <c r="G339" s="32"/>
      <c r="H339" s="32"/>
      <c r="I339" s="32"/>
      <c r="J339" s="32"/>
      <c r="K339" s="32"/>
      <c r="L339" s="32"/>
      <c r="M339" s="31"/>
      <c r="N339" s="31"/>
      <c r="O339" s="15"/>
      <c r="P339" s="15"/>
      <c r="Q339" s="15"/>
      <c r="R339" s="15"/>
      <c r="S339" s="2"/>
      <c r="T339" s="15"/>
      <c r="U339" s="15"/>
      <c r="V339" s="15"/>
      <c r="W339" s="15"/>
      <c r="X339" s="15"/>
      <c r="Y339" s="15"/>
      <c r="Z339" s="15"/>
    </row>
    <row r="340" spans="1:26" ht="15">
      <c r="A340" s="12"/>
      <c r="B340" s="31"/>
      <c r="C340" s="12"/>
      <c r="D340" s="12"/>
      <c r="E340" s="31"/>
      <c r="F340" s="32"/>
      <c r="G340" s="32"/>
      <c r="H340" s="32"/>
      <c r="I340" s="32"/>
      <c r="J340" s="32"/>
      <c r="K340" s="32"/>
      <c r="L340" s="32"/>
      <c r="M340" s="31"/>
      <c r="N340" s="31"/>
      <c r="O340" s="15"/>
      <c r="P340" s="15"/>
      <c r="Q340" s="15"/>
      <c r="R340" s="15"/>
      <c r="S340" s="2"/>
      <c r="T340" s="15"/>
      <c r="U340" s="15"/>
      <c r="V340" s="15"/>
      <c r="W340" s="15"/>
      <c r="X340" s="15"/>
      <c r="Y340" s="15"/>
      <c r="Z340" s="15"/>
    </row>
    <row r="341" spans="1:26" ht="15">
      <c r="A341" s="12"/>
      <c r="B341" s="31"/>
      <c r="C341" s="12"/>
      <c r="D341" s="12"/>
      <c r="E341" s="31"/>
      <c r="F341" s="32"/>
      <c r="G341" s="32"/>
      <c r="H341" s="32"/>
      <c r="I341" s="32"/>
      <c r="J341" s="32"/>
      <c r="K341" s="32"/>
      <c r="L341" s="32"/>
      <c r="M341" s="31"/>
      <c r="N341" s="31"/>
      <c r="O341" s="15"/>
      <c r="P341" s="15"/>
      <c r="Q341" s="15"/>
      <c r="R341" s="15"/>
      <c r="S341" s="2"/>
      <c r="T341" s="15"/>
      <c r="U341" s="15"/>
      <c r="V341" s="15"/>
      <c r="W341" s="15"/>
      <c r="X341" s="15"/>
      <c r="Y341" s="15"/>
      <c r="Z341" s="15"/>
    </row>
    <row r="342" spans="1:26" ht="15">
      <c r="A342" s="12"/>
      <c r="B342" s="31"/>
      <c r="C342" s="12"/>
      <c r="D342" s="12"/>
      <c r="E342" s="31"/>
      <c r="F342" s="32"/>
      <c r="G342" s="32"/>
      <c r="H342" s="32"/>
      <c r="I342" s="32"/>
      <c r="J342" s="32"/>
      <c r="K342" s="32"/>
      <c r="L342" s="32"/>
      <c r="M342" s="31"/>
      <c r="N342" s="31"/>
      <c r="O342" s="15"/>
      <c r="P342" s="15"/>
      <c r="Q342" s="15"/>
      <c r="R342" s="15"/>
      <c r="S342" s="2"/>
      <c r="T342" s="15"/>
      <c r="U342" s="15"/>
      <c r="V342" s="15"/>
      <c r="W342" s="15"/>
      <c r="X342" s="15"/>
      <c r="Y342" s="15"/>
      <c r="Z342" s="15"/>
    </row>
    <row r="343" spans="1:26" ht="15">
      <c r="A343" s="12"/>
      <c r="B343" s="31"/>
      <c r="C343" s="12"/>
      <c r="D343" s="12"/>
      <c r="E343" s="31"/>
      <c r="F343" s="32"/>
      <c r="G343" s="32"/>
      <c r="H343" s="32"/>
      <c r="I343" s="32"/>
      <c r="J343" s="32"/>
      <c r="K343" s="32"/>
      <c r="L343" s="32"/>
      <c r="M343" s="31"/>
      <c r="N343" s="31"/>
      <c r="O343" s="15"/>
      <c r="P343" s="15"/>
      <c r="Q343" s="15"/>
      <c r="R343" s="15"/>
      <c r="S343" s="2"/>
      <c r="T343" s="15"/>
      <c r="U343" s="15"/>
      <c r="V343" s="15"/>
      <c r="W343" s="15"/>
      <c r="X343" s="15"/>
      <c r="Y343" s="15"/>
      <c r="Z343" s="15"/>
    </row>
    <row r="344" spans="1:26" ht="15">
      <c r="A344" s="12"/>
      <c r="B344" s="31"/>
      <c r="C344" s="12"/>
      <c r="D344" s="12"/>
      <c r="E344" s="31"/>
      <c r="F344" s="32"/>
      <c r="G344" s="32"/>
      <c r="H344" s="32"/>
      <c r="I344" s="32"/>
      <c r="J344" s="32"/>
      <c r="K344" s="32"/>
      <c r="L344" s="32"/>
      <c r="M344" s="31"/>
      <c r="N344" s="31"/>
      <c r="O344" s="15"/>
      <c r="P344" s="15"/>
      <c r="Q344" s="15"/>
      <c r="R344" s="15"/>
      <c r="S344" s="2"/>
      <c r="T344" s="15"/>
      <c r="U344" s="15"/>
      <c r="V344" s="15"/>
      <c r="W344" s="15"/>
      <c r="X344" s="15"/>
      <c r="Y344" s="15"/>
      <c r="Z344" s="15"/>
    </row>
    <row r="345" spans="1:26" ht="15">
      <c r="A345" s="12"/>
      <c r="B345" s="31"/>
      <c r="C345" s="12"/>
      <c r="D345" s="12"/>
      <c r="E345" s="31"/>
      <c r="F345" s="32"/>
      <c r="G345" s="32"/>
      <c r="H345" s="32"/>
      <c r="I345" s="32"/>
      <c r="J345" s="32"/>
      <c r="K345" s="32"/>
      <c r="L345" s="32"/>
      <c r="M345" s="31"/>
      <c r="N345" s="31"/>
      <c r="O345" s="15"/>
      <c r="P345" s="15"/>
      <c r="Q345" s="15"/>
      <c r="R345" s="15"/>
      <c r="S345" s="2"/>
      <c r="T345" s="15"/>
      <c r="U345" s="15"/>
      <c r="V345" s="15"/>
      <c r="W345" s="15"/>
      <c r="X345" s="15"/>
      <c r="Y345" s="15"/>
      <c r="Z345" s="15"/>
    </row>
    <row r="346" spans="1:26" ht="15">
      <c r="A346" s="12"/>
      <c r="B346" s="31"/>
      <c r="C346" s="12"/>
      <c r="D346" s="12"/>
      <c r="E346" s="31"/>
      <c r="F346" s="32"/>
      <c r="G346" s="32"/>
      <c r="H346" s="32"/>
      <c r="I346" s="32"/>
      <c r="J346" s="32"/>
      <c r="K346" s="32"/>
      <c r="L346" s="32"/>
      <c r="M346" s="31"/>
      <c r="N346" s="31"/>
      <c r="O346" s="15"/>
      <c r="P346" s="15"/>
      <c r="Q346" s="15"/>
      <c r="R346" s="15"/>
      <c r="S346" s="2"/>
      <c r="T346" s="15"/>
      <c r="U346" s="15"/>
      <c r="V346" s="15"/>
      <c r="W346" s="15"/>
      <c r="X346" s="15"/>
      <c r="Y346" s="15"/>
      <c r="Z346" s="15"/>
    </row>
    <row r="347" spans="1:26" ht="15">
      <c r="A347" s="12"/>
      <c r="B347" s="31"/>
      <c r="C347" s="12"/>
      <c r="D347" s="12"/>
      <c r="E347" s="31"/>
      <c r="F347" s="32"/>
      <c r="G347" s="32"/>
      <c r="H347" s="32"/>
      <c r="I347" s="32"/>
      <c r="J347" s="32"/>
      <c r="K347" s="32"/>
      <c r="L347" s="32"/>
      <c r="M347" s="31"/>
      <c r="N347" s="31"/>
      <c r="O347" s="15"/>
      <c r="P347" s="15"/>
      <c r="Q347" s="15"/>
      <c r="R347" s="15"/>
      <c r="S347" s="2"/>
      <c r="T347" s="15"/>
      <c r="U347" s="15"/>
      <c r="V347" s="15"/>
      <c r="W347" s="15"/>
      <c r="X347" s="15"/>
      <c r="Y347" s="15"/>
      <c r="Z347" s="15"/>
    </row>
    <row r="348" spans="1:26" ht="15">
      <c r="A348" s="12"/>
      <c r="B348" s="31"/>
      <c r="C348" s="12"/>
      <c r="D348" s="12"/>
      <c r="E348" s="31"/>
      <c r="F348" s="32"/>
      <c r="G348" s="32"/>
      <c r="H348" s="32"/>
      <c r="I348" s="32"/>
      <c r="J348" s="32"/>
      <c r="K348" s="32"/>
      <c r="L348" s="32"/>
      <c r="M348" s="31"/>
      <c r="N348" s="31"/>
      <c r="O348" s="15"/>
      <c r="P348" s="15"/>
      <c r="Q348" s="15"/>
      <c r="R348" s="15"/>
      <c r="S348" s="2"/>
      <c r="T348" s="15"/>
      <c r="U348" s="15"/>
      <c r="V348" s="15"/>
      <c r="W348" s="15"/>
      <c r="X348" s="15"/>
      <c r="Y348" s="15"/>
      <c r="Z348" s="15"/>
    </row>
    <row r="349" spans="1:26" ht="15">
      <c r="A349" s="12"/>
      <c r="B349" s="31"/>
      <c r="C349" s="12"/>
      <c r="D349" s="12"/>
      <c r="E349" s="31"/>
      <c r="F349" s="32"/>
      <c r="G349" s="32"/>
      <c r="H349" s="32"/>
      <c r="I349" s="32"/>
      <c r="J349" s="32"/>
      <c r="K349" s="32"/>
      <c r="L349" s="32"/>
      <c r="M349" s="31"/>
      <c r="N349" s="31"/>
      <c r="O349" s="15"/>
      <c r="P349" s="15"/>
      <c r="Q349" s="15"/>
      <c r="R349" s="15"/>
      <c r="S349" s="2"/>
      <c r="T349" s="15"/>
      <c r="U349" s="15"/>
      <c r="V349" s="15"/>
      <c r="W349" s="15"/>
      <c r="X349" s="15"/>
      <c r="Y349" s="15"/>
      <c r="Z349" s="15"/>
    </row>
    <row r="350" spans="1:26" ht="15">
      <c r="A350" s="12"/>
      <c r="B350" s="31"/>
      <c r="C350" s="12"/>
      <c r="D350" s="12"/>
      <c r="E350" s="31"/>
      <c r="F350" s="32"/>
      <c r="G350" s="32"/>
      <c r="H350" s="32"/>
      <c r="I350" s="32"/>
      <c r="J350" s="32"/>
      <c r="K350" s="32"/>
      <c r="L350" s="32"/>
      <c r="M350" s="31"/>
      <c r="N350" s="31"/>
      <c r="O350" s="15"/>
      <c r="P350" s="15"/>
      <c r="Q350" s="15"/>
      <c r="R350" s="15"/>
      <c r="S350" s="2"/>
      <c r="T350" s="15"/>
      <c r="U350" s="15"/>
      <c r="V350" s="15"/>
      <c r="W350" s="15"/>
      <c r="X350" s="15"/>
      <c r="Y350" s="15"/>
      <c r="Z350" s="15"/>
    </row>
    <row r="351" spans="1:26" ht="15">
      <c r="A351" s="12"/>
      <c r="B351" s="31"/>
      <c r="C351" s="12"/>
      <c r="D351" s="12"/>
      <c r="E351" s="31"/>
      <c r="F351" s="32"/>
      <c r="G351" s="32"/>
      <c r="H351" s="32"/>
      <c r="I351" s="32"/>
      <c r="J351" s="32"/>
      <c r="K351" s="32"/>
      <c r="L351" s="32"/>
      <c r="M351" s="31"/>
      <c r="N351" s="31"/>
      <c r="O351" s="15"/>
      <c r="P351" s="15"/>
      <c r="Q351" s="15"/>
      <c r="R351" s="15"/>
      <c r="S351" s="2"/>
      <c r="T351" s="15"/>
      <c r="U351" s="15"/>
      <c r="V351" s="15"/>
      <c r="W351" s="15"/>
      <c r="X351" s="15"/>
      <c r="Y351" s="15"/>
      <c r="Z351" s="15"/>
    </row>
    <row r="352" spans="1:26" ht="15">
      <c r="A352" s="12"/>
      <c r="B352" s="31"/>
      <c r="C352" s="12"/>
      <c r="D352" s="12"/>
      <c r="E352" s="31"/>
      <c r="F352" s="32"/>
      <c r="G352" s="32"/>
      <c r="H352" s="32"/>
      <c r="I352" s="32"/>
      <c r="J352" s="32"/>
      <c r="K352" s="32"/>
      <c r="L352" s="32"/>
      <c r="M352" s="31"/>
      <c r="N352" s="31"/>
      <c r="O352" s="15"/>
      <c r="P352" s="15"/>
      <c r="Q352" s="15"/>
      <c r="R352" s="15"/>
      <c r="S352" s="2"/>
      <c r="T352" s="15"/>
      <c r="U352" s="15"/>
      <c r="V352" s="15"/>
      <c r="W352" s="15"/>
      <c r="X352" s="15"/>
      <c r="Y352" s="15"/>
      <c r="Z352" s="15"/>
    </row>
    <row r="353" spans="1:26" ht="15">
      <c r="A353" s="12"/>
      <c r="B353" s="31"/>
      <c r="C353" s="12"/>
      <c r="D353" s="12"/>
      <c r="E353" s="31"/>
      <c r="F353" s="32"/>
      <c r="G353" s="32"/>
      <c r="H353" s="32"/>
      <c r="I353" s="32"/>
      <c r="J353" s="32"/>
      <c r="K353" s="32"/>
      <c r="L353" s="32"/>
      <c r="M353" s="31"/>
      <c r="N353" s="31"/>
      <c r="O353" s="15"/>
      <c r="P353" s="15"/>
      <c r="Q353" s="15"/>
      <c r="R353" s="15"/>
      <c r="S353" s="2"/>
      <c r="T353" s="15"/>
      <c r="U353" s="15"/>
      <c r="V353" s="15"/>
      <c r="W353" s="15"/>
      <c r="X353" s="15"/>
      <c r="Y353" s="15"/>
      <c r="Z353" s="15"/>
    </row>
    <row r="354" spans="1:26" ht="15">
      <c r="A354" s="12"/>
      <c r="B354" s="31"/>
      <c r="C354" s="12"/>
      <c r="D354" s="12"/>
      <c r="E354" s="31"/>
      <c r="F354" s="32"/>
      <c r="G354" s="32"/>
      <c r="H354" s="32"/>
      <c r="I354" s="32"/>
      <c r="J354" s="32"/>
      <c r="K354" s="32"/>
      <c r="L354" s="32"/>
      <c r="M354" s="31"/>
      <c r="N354" s="31"/>
      <c r="O354" s="15"/>
      <c r="P354" s="15"/>
      <c r="Q354" s="15"/>
      <c r="R354" s="15"/>
      <c r="S354" s="2"/>
      <c r="T354" s="15"/>
      <c r="U354" s="15"/>
      <c r="V354" s="15"/>
      <c r="W354" s="15"/>
      <c r="X354" s="15"/>
      <c r="Y354" s="15"/>
      <c r="Z354" s="15"/>
    </row>
    <row r="355" spans="1:26" ht="15">
      <c r="A355" s="12"/>
      <c r="B355" s="31"/>
      <c r="C355" s="12"/>
      <c r="D355" s="12"/>
      <c r="E355" s="31"/>
      <c r="F355" s="32"/>
      <c r="G355" s="32"/>
      <c r="H355" s="32"/>
      <c r="I355" s="32"/>
      <c r="J355" s="32"/>
      <c r="K355" s="32"/>
      <c r="L355" s="32"/>
      <c r="M355" s="31"/>
      <c r="N355" s="31"/>
      <c r="O355" s="15"/>
      <c r="P355" s="15"/>
      <c r="Q355" s="15"/>
      <c r="R355" s="15"/>
      <c r="S355" s="2"/>
      <c r="T355" s="15"/>
      <c r="U355" s="15"/>
      <c r="V355" s="15"/>
      <c r="W355" s="15"/>
      <c r="X355" s="15"/>
      <c r="Y355" s="15"/>
      <c r="Z355" s="15"/>
    </row>
    <row r="356" spans="1:26" ht="15">
      <c r="A356" s="12"/>
      <c r="B356" s="31"/>
      <c r="C356" s="12"/>
      <c r="D356" s="12"/>
      <c r="E356" s="31"/>
      <c r="F356" s="32"/>
      <c r="G356" s="32"/>
      <c r="H356" s="32"/>
      <c r="I356" s="32"/>
      <c r="J356" s="32"/>
      <c r="K356" s="32"/>
      <c r="L356" s="32"/>
      <c r="M356" s="31"/>
      <c r="N356" s="31"/>
      <c r="O356" s="15"/>
      <c r="P356" s="15"/>
      <c r="Q356" s="15"/>
      <c r="R356" s="15"/>
      <c r="S356" s="2"/>
      <c r="T356" s="15"/>
      <c r="U356" s="15"/>
      <c r="V356" s="15"/>
      <c r="W356" s="15"/>
      <c r="X356" s="15"/>
      <c r="Y356" s="15"/>
      <c r="Z356" s="15"/>
    </row>
    <row r="357" spans="1:26" ht="15">
      <c r="A357" s="12"/>
      <c r="B357" s="31"/>
      <c r="C357" s="12"/>
      <c r="D357" s="12"/>
      <c r="E357" s="31"/>
      <c r="F357" s="32"/>
      <c r="G357" s="32"/>
      <c r="H357" s="32"/>
      <c r="I357" s="32"/>
      <c r="J357" s="32"/>
      <c r="K357" s="32"/>
      <c r="L357" s="32"/>
      <c r="M357" s="31"/>
      <c r="N357" s="31"/>
      <c r="O357" s="15"/>
      <c r="P357" s="15"/>
      <c r="Q357" s="15"/>
      <c r="R357" s="15"/>
      <c r="S357" s="2"/>
      <c r="T357" s="15"/>
      <c r="U357" s="15"/>
      <c r="V357" s="15"/>
      <c r="W357" s="15"/>
      <c r="X357" s="15"/>
      <c r="Y357" s="15"/>
      <c r="Z357" s="15"/>
    </row>
    <row r="358" spans="1:26" ht="15">
      <c r="A358" s="12"/>
      <c r="B358" s="31"/>
      <c r="C358" s="12"/>
      <c r="D358" s="12"/>
      <c r="E358" s="31"/>
      <c r="F358" s="32"/>
      <c r="G358" s="32"/>
      <c r="H358" s="32"/>
      <c r="I358" s="32"/>
      <c r="J358" s="32"/>
      <c r="K358" s="32"/>
      <c r="L358" s="32"/>
      <c r="M358" s="31"/>
      <c r="N358" s="31"/>
      <c r="O358" s="15"/>
      <c r="P358" s="15"/>
      <c r="Q358" s="15"/>
      <c r="R358" s="15"/>
      <c r="S358" s="2"/>
      <c r="T358" s="15"/>
      <c r="U358" s="15"/>
      <c r="V358" s="15"/>
      <c r="W358" s="15"/>
      <c r="X358" s="15"/>
      <c r="Y358" s="15"/>
      <c r="Z358" s="15"/>
    </row>
    <row r="359" spans="1:26" ht="15">
      <c r="A359" s="12"/>
      <c r="B359" s="31"/>
      <c r="C359" s="12"/>
      <c r="D359" s="12"/>
      <c r="E359" s="31"/>
      <c r="F359" s="32"/>
      <c r="G359" s="32"/>
      <c r="H359" s="32"/>
      <c r="I359" s="32"/>
      <c r="J359" s="32"/>
      <c r="K359" s="32"/>
      <c r="L359" s="32"/>
      <c r="M359" s="31"/>
      <c r="N359" s="31"/>
      <c r="O359" s="15"/>
      <c r="P359" s="15"/>
      <c r="Q359" s="15"/>
      <c r="R359" s="15"/>
      <c r="S359" s="2"/>
      <c r="T359" s="15"/>
      <c r="U359" s="15"/>
      <c r="V359" s="15"/>
      <c r="W359" s="15"/>
      <c r="X359" s="15"/>
      <c r="Y359" s="15"/>
      <c r="Z359" s="15"/>
    </row>
    <row r="360" spans="1:26" ht="15">
      <c r="A360" s="12"/>
      <c r="B360" s="31"/>
      <c r="C360" s="12"/>
      <c r="D360" s="12"/>
      <c r="E360" s="31"/>
      <c r="F360" s="32"/>
      <c r="G360" s="32"/>
      <c r="H360" s="32"/>
      <c r="I360" s="32"/>
      <c r="J360" s="32"/>
      <c r="K360" s="32"/>
      <c r="L360" s="32"/>
      <c r="M360" s="31"/>
      <c r="N360" s="31"/>
      <c r="O360" s="15"/>
      <c r="P360" s="15"/>
      <c r="Q360" s="15"/>
      <c r="R360" s="15"/>
      <c r="S360" s="2"/>
      <c r="T360" s="15"/>
      <c r="U360" s="15"/>
      <c r="V360" s="15"/>
      <c r="W360" s="15"/>
      <c r="X360" s="15"/>
      <c r="Y360" s="15"/>
      <c r="Z360" s="15"/>
    </row>
    <row r="361" spans="1:26" ht="15">
      <c r="A361" s="12"/>
      <c r="B361" s="31"/>
      <c r="C361" s="12"/>
      <c r="D361" s="12"/>
      <c r="E361" s="31"/>
      <c r="F361" s="32"/>
      <c r="G361" s="32"/>
      <c r="H361" s="32"/>
      <c r="I361" s="32"/>
      <c r="J361" s="32"/>
      <c r="K361" s="32"/>
      <c r="L361" s="32"/>
      <c r="M361" s="31"/>
      <c r="N361" s="31"/>
      <c r="O361" s="15"/>
      <c r="P361" s="15"/>
      <c r="Q361" s="15"/>
      <c r="R361" s="15"/>
      <c r="S361" s="2"/>
      <c r="T361" s="15"/>
      <c r="U361" s="15"/>
      <c r="V361" s="15"/>
      <c r="W361" s="15"/>
      <c r="X361" s="15"/>
      <c r="Y361" s="15"/>
      <c r="Z361" s="15"/>
    </row>
    <row r="362" spans="1:26" ht="15">
      <c r="A362" s="12"/>
      <c r="B362" s="31"/>
      <c r="C362" s="12"/>
      <c r="D362" s="12"/>
      <c r="E362" s="31"/>
      <c r="F362" s="32"/>
      <c r="G362" s="32"/>
      <c r="H362" s="32"/>
      <c r="I362" s="32"/>
      <c r="J362" s="32"/>
      <c r="K362" s="32"/>
      <c r="L362" s="32"/>
      <c r="M362" s="31"/>
      <c r="N362" s="31"/>
      <c r="O362" s="15"/>
      <c r="P362" s="15"/>
      <c r="Q362" s="15"/>
      <c r="R362" s="15"/>
      <c r="S362" s="2"/>
      <c r="T362" s="15"/>
      <c r="U362" s="15"/>
      <c r="V362" s="15"/>
      <c r="W362" s="15"/>
      <c r="X362" s="15"/>
      <c r="Y362" s="15"/>
      <c r="Z362" s="15"/>
    </row>
    <row r="363" spans="1:26" ht="15">
      <c r="A363" s="12"/>
      <c r="B363" s="31"/>
      <c r="C363" s="12"/>
      <c r="D363" s="12"/>
      <c r="E363" s="31"/>
      <c r="F363" s="32"/>
      <c r="G363" s="32"/>
      <c r="H363" s="32"/>
      <c r="I363" s="32"/>
      <c r="J363" s="32"/>
      <c r="K363" s="32"/>
      <c r="L363" s="32"/>
      <c r="M363" s="31"/>
      <c r="N363" s="31"/>
      <c r="O363" s="15"/>
      <c r="P363" s="15"/>
      <c r="Q363" s="15"/>
      <c r="R363" s="15"/>
      <c r="S363" s="2"/>
      <c r="T363" s="15"/>
      <c r="U363" s="15"/>
      <c r="V363" s="15"/>
      <c r="W363" s="15"/>
      <c r="X363" s="15"/>
      <c r="Y363" s="15"/>
      <c r="Z363" s="15"/>
    </row>
    <row r="364" spans="1:26" ht="15">
      <c r="A364" s="12"/>
      <c r="B364" s="31"/>
      <c r="C364" s="12"/>
      <c r="D364" s="12"/>
      <c r="E364" s="31"/>
      <c r="F364" s="32"/>
      <c r="G364" s="32"/>
      <c r="H364" s="32"/>
      <c r="I364" s="32"/>
      <c r="J364" s="32"/>
      <c r="K364" s="32"/>
      <c r="L364" s="32"/>
      <c r="M364" s="31"/>
      <c r="N364" s="31"/>
      <c r="O364" s="15"/>
      <c r="P364" s="15"/>
      <c r="Q364" s="15"/>
      <c r="R364" s="15"/>
      <c r="S364" s="2"/>
      <c r="T364" s="15"/>
      <c r="U364" s="15"/>
      <c r="V364" s="15"/>
      <c r="W364" s="15"/>
      <c r="X364" s="15"/>
      <c r="Y364" s="15"/>
      <c r="Z364" s="15"/>
    </row>
    <row r="365" spans="1:26" ht="15">
      <c r="A365" s="12"/>
      <c r="B365" s="31"/>
      <c r="C365" s="12"/>
      <c r="D365" s="12"/>
      <c r="E365" s="31"/>
      <c r="F365" s="32"/>
      <c r="G365" s="32"/>
      <c r="H365" s="32"/>
      <c r="I365" s="32"/>
      <c r="J365" s="32"/>
      <c r="K365" s="32"/>
      <c r="L365" s="32"/>
      <c r="M365" s="31"/>
      <c r="N365" s="31"/>
      <c r="O365" s="15"/>
      <c r="P365" s="15"/>
      <c r="Q365" s="15"/>
      <c r="R365" s="15"/>
      <c r="S365" s="2"/>
      <c r="T365" s="15"/>
      <c r="U365" s="15"/>
      <c r="V365" s="15"/>
      <c r="W365" s="15"/>
      <c r="X365" s="15"/>
      <c r="Y365" s="15"/>
      <c r="Z365" s="15"/>
    </row>
    <row r="366" spans="1:26" ht="15">
      <c r="A366" s="12"/>
      <c r="B366" s="31"/>
      <c r="C366" s="12"/>
      <c r="D366" s="12"/>
      <c r="E366" s="31"/>
      <c r="F366" s="32"/>
      <c r="G366" s="32"/>
      <c r="H366" s="32"/>
      <c r="I366" s="32"/>
      <c r="J366" s="32"/>
      <c r="K366" s="32"/>
      <c r="L366" s="32"/>
      <c r="M366" s="31"/>
      <c r="N366" s="31"/>
      <c r="O366" s="15"/>
      <c r="P366" s="15"/>
      <c r="Q366" s="15"/>
      <c r="R366" s="15"/>
      <c r="S366" s="2"/>
      <c r="T366" s="15"/>
      <c r="U366" s="15"/>
      <c r="V366" s="15"/>
      <c r="W366" s="15"/>
      <c r="X366" s="15"/>
      <c r="Y366" s="15"/>
      <c r="Z366" s="15"/>
    </row>
    <row r="367" spans="1:26" ht="15">
      <c r="A367" s="12"/>
      <c r="B367" s="31"/>
      <c r="C367" s="12"/>
      <c r="D367" s="12"/>
      <c r="E367" s="31"/>
      <c r="F367" s="32"/>
      <c r="G367" s="32"/>
      <c r="H367" s="32"/>
      <c r="I367" s="32"/>
      <c r="J367" s="32"/>
      <c r="K367" s="32"/>
      <c r="L367" s="32"/>
      <c r="M367" s="31"/>
      <c r="N367" s="31"/>
      <c r="O367" s="15"/>
      <c r="P367" s="15"/>
      <c r="Q367" s="15"/>
      <c r="R367" s="15"/>
      <c r="S367" s="2"/>
      <c r="T367" s="15"/>
      <c r="U367" s="15"/>
      <c r="V367" s="15"/>
      <c r="W367" s="15"/>
      <c r="X367" s="15"/>
      <c r="Y367" s="15"/>
      <c r="Z367" s="15"/>
    </row>
    <row r="368" spans="1:26" ht="15">
      <c r="A368" s="12"/>
      <c r="B368" s="31"/>
      <c r="C368" s="12"/>
      <c r="D368" s="12"/>
      <c r="E368" s="31"/>
      <c r="F368" s="32"/>
      <c r="G368" s="32"/>
      <c r="H368" s="32"/>
      <c r="I368" s="32"/>
      <c r="J368" s="32"/>
      <c r="K368" s="32"/>
      <c r="L368" s="32"/>
      <c r="M368" s="31"/>
      <c r="N368" s="31"/>
      <c r="O368" s="15"/>
      <c r="P368" s="15"/>
      <c r="Q368" s="15"/>
      <c r="R368" s="15"/>
      <c r="S368" s="2"/>
      <c r="T368" s="15"/>
      <c r="U368" s="15"/>
      <c r="V368" s="15"/>
      <c r="W368" s="15"/>
      <c r="X368" s="15"/>
      <c r="Y368" s="15"/>
      <c r="Z368" s="15"/>
    </row>
    <row r="369" spans="1:26" ht="15">
      <c r="A369" s="12"/>
      <c r="B369" s="31"/>
      <c r="C369" s="12"/>
      <c r="D369" s="12"/>
      <c r="E369" s="31"/>
      <c r="F369" s="32"/>
      <c r="G369" s="32"/>
      <c r="H369" s="32"/>
      <c r="I369" s="32"/>
      <c r="J369" s="32"/>
      <c r="K369" s="32"/>
      <c r="L369" s="32"/>
      <c r="M369" s="31"/>
      <c r="N369" s="31"/>
      <c r="O369" s="15"/>
      <c r="P369" s="15"/>
      <c r="Q369" s="15"/>
      <c r="R369" s="15"/>
      <c r="S369" s="2"/>
      <c r="T369" s="15"/>
      <c r="U369" s="15"/>
      <c r="V369" s="15"/>
      <c r="W369" s="15"/>
      <c r="X369" s="15"/>
      <c r="Y369" s="15"/>
      <c r="Z369" s="15"/>
    </row>
    <row r="370" spans="1:26" ht="15">
      <c r="A370" s="12"/>
      <c r="B370" s="31"/>
      <c r="C370" s="12"/>
      <c r="D370" s="12"/>
      <c r="E370" s="31"/>
      <c r="F370" s="32"/>
      <c r="G370" s="32"/>
      <c r="H370" s="32"/>
      <c r="I370" s="32"/>
      <c r="J370" s="32"/>
      <c r="K370" s="32"/>
      <c r="L370" s="32"/>
      <c r="M370" s="31"/>
      <c r="N370" s="31"/>
      <c r="O370" s="15"/>
      <c r="P370" s="15"/>
      <c r="Q370" s="15"/>
      <c r="R370" s="15"/>
      <c r="S370" s="2"/>
      <c r="T370" s="15"/>
      <c r="U370" s="15"/>
      <c r="V370" s="15"/>
      <c r="W370" s="15"/>
      <c r="X370" s="15"/>
      <c r="Y370" s="15"/>
      <c r="Z370" s="15"/>
    </row>
    <row r="371" spans="1:26" ht="15">
      <c r="A371" s="12"/>
      <c r="B371" s="31"/>
      <c r="C371" s="12"/>
      <c r="D371" s="12"/>
      <c r="E371" s="31"/>
      <c r="F371" s="32"/>
      <c r="G371" s="32"/>
      <c r="H371" s="32"/>
      <c r="I371" s="32"/>
      <c r="J371" s="32"/>
      <c r="K371" s="32"/>
      <c r="L371" s="32"/>
      <c r="M371" s="31"/>
      <c r="N371" s="31"/>
      <c r="O371" s="15"/>
      <c r="P371" s="15"/>
      <c r="Q371" s="15"/>
      <c r="R371" s="15"/>
      <c r="S371" s="2"/>
      <c r="T371" s="15"/>
      <c r="U371" s="15"/>
      <c r="V371" s="15"/>
      <c r="W371" s="15"/>
      <c r="X371" s="15"/>
      <c r="Y371" s="15"/>
      <c r="Z371" s="15"/>
    </row>
    <row r="372" spans="1:26" ht="15">
      <c r="A372" s="12"/>
      <c r="B372" s="31"/>
      <c r="C372" s="12"/>
      <c r="D372" s="12"/>
      <c r="E372" s="31"/>
      <c r="F372" s="32"/>
      <c r="G372" s="32"/>
      <c r="H372" s="32"/>
      <c r="I372" s="32"/>
      <c r="J372" s="32"/>
      <c r="K372" s="32"/>
      <c r="L372" s="32"/>
      <c r="M372" s="31"/>
      <c r="N372" s="31"/>
      <c r="O372" s="15"/>
      <c r="P372" s="15"/>
      <c r="Q372" s="15"/>
      <c r="R372" s="15"/>
      <c r="S372" s="2"/>
      <c r="T372" s="15"/>
      <c r="U372" s="15"/>
      <c r="V372" s="15"/>
      <c r="W372" s="15"/>
      <c r="X372" s="15"/>
      <c r="Y372" s="15"/>
      <c r="Z372" s="15"/>
    </row>
    <row r="373" spans="1:26" ht="15">
      <c r="A373" s="12"/>
      <c r="B373" s="31"/>
      <c r="C373" s="12"/>
      <c r="D373" s="12"/>
      <c r="E373" s="31"/>
      <c r="F373" s="32"/>
      <c r="G373" s="32"/>
      <c r="H373" s="32"/>
      <c r="I373" s="32"/>
      <c r="J373" s="32"/>
      <c r="K373" s="32"/>
      <c r="L373" s="32"/>
      <c r="M373" s="31"/>
      <c r="N373" s="31"/>
      <c r="O373" s="15"/>
      <c r="P373" s="15"/>
      <c r="Q373" s="15"/>
      <c r="R373" s="15"/>
      <c r="S373" s="2"/>
      <c r="T373" s="15"/>
      <c r="U373" s="15"/>
      <c r="V373" s="15"/>
      <c r="W373" s="15"/>
      <c r="X373" s="15"/>
      <c r="Y373" s="15"/>
      <c r="Z373" s="15"/>
    </row>
    <row r="374" spans="1:26" ht="15">
      <c r="A374" s="12"/>
      <c r="B374" s="31"/>
      <c r="C374" s="12"/>
      <c r="D374" s="12"/>
      <c r="E374" s="31"/>
      <c r="F374" s="32"/>
      <c r="G374" s="32"/>
      <c r="H374" s="32"/>
      <c r="I374" s="32"/>
      <c r="J374" s="32"/>
      <c r="K374" s="32"/>
      <c r="L374" s="32"/>
      <c r="M374" s="31"/>
      <c r="N374" s="31"/>
      <c r="O374" s="15"/>
      <c r="P374" s="15"/>
      <c r="Q374" s="15"/>
      <c r="R374" s="15"/>
      <c r="S374" s="2"/>
      <c r="T374" s="15"/>
      <c r="U374" s="15"/>
      <c r="V374" s="15"/>
      <c r="W374" s="15"/>
      <c r="X374" s="15"/>
      <c r="Y374" s="15"/>
      <c r="Z374" s="15"/>
    </row>
    <row r="375" spans="1:26" ht="15">
      <c r="A375" s="12"/>
      <c r="B375" s="31"/>
      <c r="C375" s="12"/>
      <c r="D375" s="12"/>
      <c r="E375" s="31"/>
      <c r="F375" s="32"/>
      <c r="G375" s="32"/>
      <c r="H375" s="32"/>
      <c r="I375" s="32"/>
      <c r="J375" s="32"/>
      <c r="K375" s="32"/>
      <c r="L375" s="32"/>
      <c r="M375" s="31"/>
      <c r="N375" s="31"/>
      <c r="O375" s="15"/>
      <c r="P375" s="15"/>
      <c r="Q375" s="15"/>
      <c r="R375" s="15"/>
      <c r="S375" s="2"/>
      <c r="T375" s="15"/>
      <c r="U375" s="15"/>
      <c r="V375" s="15"/>
      <c r="W375" s="15"/>
      <c r="X375" s="15"/>
      <c r="Y375" s="15"/>
      <c r="Z375" s="15"/>
    </row>
    <row r="376" spans="1:26" ht="15">
      <c r="A376" s="12"/>
      <c r="B376" s="31"/>
      <c r="C376" s="12"/>
      <c r="D376" s="12"/>
      <c r="E376" s="31"/>
      <c r="F376" s="32"/>
      <c r="G376" s="32"/>
      <c r="H376" s="32"/>
      <c r="I376" s="32"/>
      <c r="J376" s="32"/>
      <c r="K376" s="32"/>
      <c r="L376" s="32"/>
      <c r="M376" s="31"/>
      <c r="N376" s="31"/>
      <c r="O376" s="15"/>
      <c r="P376" s="15"/>
      <c r="Q376" s="15"/>
      <c r="R376" s="15"/>
      <c r="S376" s="2"/>
      <c r="T376" s="15"/>
      <c r="U376" s="15"/>
      <c r="V376" s="15"/>
      <c r="W376" s="15"/>
      <c r="X376" s="15"/>
      <c r="Y376" s="15"/>
      <c r="Z376" s="15"/>
    </row>
    <row r="377" spans="1:26" ht="15">
      <c r="A377" s="12"/>
      <c r="B377" s="31"/>
      <c r="C377" s="12"/>
      <c r="D377" s="12"/>
      <c r="E377" s="31"/>
      <c r="F377" s="32"/>
      <c r="G377" s="32"/>
      <c r="H377" s="32"/>
      <c r="I377" s="32"/>
      <c r="J377" s="32"/>
      <c r="K377" s="32"/>
      <c r="L377" s="32"/>
      <c r="M377" s="31"/>
      <c r="N377" s="31"/>
      <c r="O377" s="15"/>
      <c r="P377" s="15"/>
      <c r="Q377" s="15"/>
      <c r="R377" s="15"/>
      <c r="S377" s="2"/>
      <c r="T377" s="15"/>
      <c r="U377" s="15"/>
      <c r="V377" s="15"/>
      <c r="W377" s="15"/>
      <c r="X377" s="15"/>
      <c r="Y377" s="15"/>
      <c r="Z377" s="15"/>
    </row>
    <row r="378" spans="1:26" ht="15">
      <c r="A378" s="12"/>
      <c r="B378" s="31"/>
      <c r="C378" s="12"/>
      <c r="D378" s="12"/>
      <c r="E378" s="31"/>
      <c r="F378" s="32"/>
      <c r="G378" s="32"/>
      <c r="H378" s="32"/>
      <c r="I378" s="32"/>
      <c r="J378" s="32"/>
      <c r="K378" s="32"/>
      <c r="L378" s="32"/>
      <c r="M378" s="31"/>
      <c r="N378" s="31"/>
      <c r="O378" s="15"/>
      <c r="P378" s="15"/>
      <c r="Q378" s="15"/>
      <c r="R378" s="15"/>
      <c r="S378" s="2"/>
      <c r="T378" s="15"/>
      <c r="U378" s="15"/>
      <c r="V378" s="15"/>
      <c r="W378" s="15"/>
      <c r="X378" s="15"/>
      <c r="Y378" s="15"/>
      <c r="Z378" s="15"/>
    </row>
    <row r="379" spans="1:26" ht="15">
      <c r="A379" s="12"/>
      <c r="B379" s="31"/>
      <c r="C379" s="12"/>
      <c r="D379" s="12"/>
      <c r="E379" s="31"/>
      <c r="F379" s="32"/>
      <c r="G379" s="32"/>
      <c r="H379" s="32"/>
      <c r="I379" s="32"/>
      <c r="J379" s="32"/>
      <c r="K379" s="32"/>
      <c r="L379" s="32"/>
      <c r="M379" s="31"/>
      <c r="N379" s="31"/>
      <c r="O379" s="15"/>
      <c r="P379" s="15"/>
      <c r="Q379" s="15"/>
      <c r="R379" s="15"/>
      <c r="S379" s="2"/>
      <c r="T379" s="15"/>
      <c r="U379" s="15"/>
      <c r="V379" s="15"/>
      <c r="W379" s="15"/>
      <c r="X379" s="15"/>
      <c r="Y379" s="15"/>
      <c r="Z379" s="15"/>
    </row>
    <row r="380" spans="1:26" ht="15">
      <c r="A380" s="12"/>
      <c r="B380" s="31"/>
      <c r="C380" s="12"/>
      <c r="D380" s="12"/>
      <c r="E380" s="31"/>
      <c r="F380" s="32"/>
      <c r="G380" s="32"/>
      <c r="H380" s="32"/>
      <c r="I380" s="32"/>
      <c r="J380" s="32"/>
      <c r="K380" s="32"/>
      <c r="L380" s="32"/>
      <c r="M380" s="31"/>
      <c r="N380" s="31"/>
      <c r="O380" s="15"/>
      <c r="P380" s="15"/>
      <c r="Q380" s="15"/>
      <c r="R380" s="15"/>
      <c r="S380" s="2"/>
      <c r="T380" s="15"/>
      <c r="U380" s="15"/>
      <c r="V380" s="15"/>
      <c r="W380" s="15"/>
      <c r="X380" s="15"/>
      <c r="Y380" s="15"/>
      <c r="Z380" s="15"/>
    </row>
    <row r="381" spans="1:26" ht="15">
      <c r="A381" s="12"/>
      <c r="B381" s="31"/>
      <c r="C381" s="12"/>
      <c r="D381" s="12"/>
      <c r="E381" s="31"/>
      <c r="F381" s="32"/>
      <c r="G381" s="32"/>
      <c r="H381" s="32"/>
      <c r="I381" s="32"/>
      <c r="J381" s="32"/>
      <c r="K381" s="32"/>
      <c r="L381" s="32"/>
      <c r="M381" s="31"/>
      <c r="N381" s="31"/>
      <c r="O381" s="15"/>
      <c r="P381" s="15"/>
      <c r="Q381" s="15"/>
      <c r="R381" s="15"/>
      <c r="S381" s="2"/>
      <c r="T381" s="15"/>
      <c r="U381" s="15"/>
      <c r="V381" s="15"/>
      <c r="W381" s="15"/>
      <c r="X381" s="15"/>
      <c r="Y381" s="15"/>
      <c r="Z381" s="15"/>
    </row>
    <row r="382" spans="1:26" ht="15">
      <c r="A382" s="12"/>
      <c r="B382" s="31"/>
      <c r="C382" s="12"/>
      <c r="D382" s="12"/>
      <c r="E382" s="31"/>
      <c r="F382" s="32"/>
      <c r="G382" s="32"/>
      <c r="H382" s="32"/>
      <c r="I382" s="32"/>
      <c r="J382" s="32"/>
      <c r="K382" s="32"/>
      <c r="L382" s="32"/>
      <c r="M382" s="31"/>
      <c r="N382" s="31"/>
      <c r="O382" s="15"/>
      <c r="P382" s="15"/>
      <c r="Q382" s="15"/>
      <c r="R382" s="15"/>
      <c r="S382" s="2"/>
      <c r="T382" s="15"/>
      <c r="U382" s="15"/>
      <c r="V382" s="15"/>
      <c r="W382" s="15"/>
      <c r="X382" s="15"/>
      <c r="Y382" s="15"/>
      <c r="Z382" s="15"/>
    </row>
    <row r="383" spans="1:26" ht="15">
      <c r="A383" s="12"/>
      <c r="B383" s="31"/>
      <c r="C383" s="12"/>
      <c r="D383" s="12"/>
      <c r="E383" s="31"/>
      <c r="F383" s="32"/>
      <c r="G383" s="32"/>
      <c r="H383" s="32"/>
      <c r="I383" s="32"/>
      <c r="J383" s="32"/>
      <c r="K383" s="32"/>
      <c r="L383" s="32"/>
      <c r="M383" s="31"/>
      <c r="N383" s="31"/>
      <c r="O383" s="15"/>
      <c r="P383" s="15"/>
      <c r="Q383" s="15"/>
      <c r="R383" s="15"/>
      <c r="S383" s="2"/>
      <c r="T383" s="15"/>
      <c r="U383" s="15"/>
      <c r="V383" s="15"/>
      <c r="W383" s="15"/>
      <c r="X383" s="15"/>
      <c r="Y383" s="15"/>
      <c r="Z383" s="15"/>
    </row>
    <row r="384" spans="1:26" ht="15">
      <c r="A384" s="12"/>
      <c r="B384" s="31"/>
      <c r="C384" s="12"/>
      <c r="D384" s="12"/>
      <c r="E384" s="31"/>
      <c r="F384" s="32"/>
      <c r="G384" s="32"/>
      <c r="H384" s="32"/>
      <c r="I384" s="32"/>
      <c r="J384" s="32"/>
      <c r="K384" s="32"/>
      <c r="L384" s="32"/>
      <c r="M384" s="31"/>
      <c r="N384" s="31"/>
      <c r="O384" s="15"/>
      <c r="P384" s="15"/>
      <c r="Q384" s="15"/>
      <c r="R384" s="15"/>
      <c r="S384" s="2"/>
      <c r="T384" s="15"/>
      <c r="U384" s="15"/>
      <c r="V384" s="15"/>
      <c r="W384" s="15"/>
      <c r="X384" s="15"/>
      <c r="Y384" s="15"/>
      <c r="Z384" s="15"/>
    </row>
    <row r="385" spans="1:26" ht="15">
      <c r="A385" s="12"/>
      <c r="B385" s="31"/>
      <c r="C385" s="12"/>
      <c r="D385" s="12"/>
      <c r="E385" s="31"/>
      <c r="F385" s="32"/>
      <c r="G385" s="32"/>
      <c r="H385" s="32"/>
      <c r="I385" s="32"/>
      <c r="J385" s="32"/>
      <c r="K385" s="32"/>
      <c r="L385" s="32"/>
      <c r="M385" s="31"/>
      <c r="N385" s="31"/>
      <c r="O385" s="15"/>
      <c r="P385" s="15"/>
      <c r="Q385" s="15"/>
      <c r="R385" s="15"/>
      <c r="S385" s="2"/>
      <c r="T385" s="15"/>
      <c r="U385" s="15"/>
      <c r="V385" s="15"/>
      <c r="W385" s="15"/>
      <c r="X385" s="15"/>
      <c r="Y385" s="15"/>
      <c r="Z385" s="15"/>
    </row>
    <row r="386" spans="1:26" ht="15">
      <c r="A386" s="12"/>
      <c r="B386" s="31"/>
      <c r="C386" s="12"/>
      <c r="D386" s="12"/>
      <c r="E386" s="31"/>
      <c r="F386" s="32"/>
      <c r="G386" s="32"/>
      <c r="H386" s="32"/>
      <c r="I386" s="32"/>
      <c r="J386" s="32"/>
      <c r="K386" s="32"/>
      <c r="L386" s="32"/>
      <c r="M386" s="31"/>
      <c r="N386" s="31"/>
      <c r="O386" s="15"/>
      <c r="P386" s="15"/>
      <c r="Q386" s="15"/>
      <c r="R386" s="15"/>
      <c r="S386" s="2"/>
      <c r="T386" s="15"/>
      <c r="U386" s="15"/>
      <c r="V386" s="15"/>
      <c r="W386" s="15"/>
      <c r="X386" s="15"/>
      <c r="Y386" s="15"/>
      <c r="Z386" s="15"/>
    </row>
    <row r="387" spans="1:26" ht="15">
      <c r="A387" s="12"/>
      <c r="B387" s="31"/>
      <c r="C387" s="12"/>
      <c r="D387" s="12"/>
      <c r="E387" s="31"/>
      <c r="F387" s="32"/>
      <c r="G387" s="32"/>
      <c r="H387" s="32"/>
      <c r="I387" s="32"/>
      <c r="J387" s="32"/>
      <c r="K387" s="32"/>
      <c r="L387" s="32"/>
      <c r="M387" s="31"/>
      <c r="N387" s="31"/>
      <c r="O387" s="15"/>
      <c r="P387" s="15"/>
      <c r="Q387" s="15"/>
      <c r="R387" s="15"/>
      <c r="S387" s="2"/>
      <c r="T387" s="15"/>
      <c r="U387" s="15"/>
      <c r="V387" s="15"/>
      <c r="W387" s="15"/>
      <c r="X387" s="15"/>
      <c r="Y387" s="15"/>
      <c r="Z387" s="15"/>
    </row>
    <row r="388" spans="1:26" ht="15">
      <c r="A388" s="12"/>
      <c r="B388" s="31"/>
      <c r="C388" s="12"/>
      <c r="D388" s="12"/>
      <c r="E388" s="31"/>
      <c r="F388" s="32"/>
      <c r="G388" s="32"/>
      <c r="H388" s="32"/>
      <c r="I388" s="32"/>
      <c r="J388" s="32"/>
      <c r="K388" s="32"/>
      <c r="L388" s="32"/>
      <c r="M388" s="31"/>
      <c r="N388" s="31"/>
      <c r="O388" s="15"/>
      <c r="P388" s="15"/>
      <c r="Q388" s="15"/>
      <c r="R388" s="15"/>
      <c r="S388" s="2"/>
      <c r="T388" s="15"/>
      <c r="U388" s="15"/>
      <c r="V388" s="15"/>
      <c r="W388" s="15"/>
      <c r="X388" s="15"/>
      <c r="Y388" s="15"/>
      <c r="Z388" s="15"/>
    </row>
    <row r="389" spans="1:26" ht="15">
      <c r="A389" s="12"/>
      <c r="B389" s="31"/>
      <c r="C389" s="12"/>
      <c r="D389" s="12"/>
      <c r="E389" s="31"/>
      <c r="F389" s="32"/>
      <c r="G389" s="32"/>
      <c r="H389" s="32"/>
      <c r="I389" s="32"/>
      <c r="J389" s="32"/>
      <c r="K389" s="32"/>
      <c r="L389" s="32"/>
      <c r="M389" s="31"/>
      <c r="N389" s="31"/>
      <c r="O389" s="15"/>
      <c r="P389" s="15"/>
      <c r="Q389" s="15"/>
      <c r="R389" s="15"/>
      <c r="S389" s="2"/>
      <c r="T389" s="15"/>
      <c r="U389" s="15"/>
      <c r="V389" s="15"/>
      <c r="W389" s="15"/>
      <c r="X389" s="15"/>
      <c r="Y389" s="15"/>
      <c r="Z389" s="15"/>
    </row>
    <row r="390" spans="1:26" ht="15">
      <c r="A390" s="12"/>
      <c r="B390" s="31"/>
      <c r="C390" s="12"/>
      <c r="D390" s="12"/>
      <c r="E390" s="31"/>
      <c r="F390" s="32"/>
      <c r="G390" s="32"/>
      <c r="H390" s="32"/>
      <c r="I390" s="32"/>
      <c r="J390" s="32"/>
      <c r="K390" s="32"/>
      <c r="L390" s="32"/>
      <c r="M390" s="31"/>
      <c r="N390" s="31"/>
      <c r="O390" s="15"/>
      <c r="P390" s="15"/>
      <c r="Q390" s="15"/>
      <c r="R390" s="15"/>
      <c r="S390" s="2"/>
      <c r="T390" s="15"/>
      <c r="U390" s="15"/>
      <c r="V390" s="15"/>
      <c r="W390" s="15"/>
      <c r="X390" s="15"/>
      <c r="Y390" s="15"/>
      <c r="Z390" s="15"/>
    </row>
    <row r="391" spans="1:26" ht="15">
      <c r="A391" s="12"/>
      <c r="B391" s="31"/>
      <c r="C391" s="12"/>
      <c r="D391" s="12"/>
      <c r="E391" s="31"/>
      <c r="F391" s="32"/>
      <c r="G391" s="32"/>
      <c r="H391" s="32"/>
      <c r="I391" s="32"/>
      <c r="J391" s="32"/>
      <c r="K391" s="32"/>
      <c r="L391" s="32"/>
      <c r="M391" s="31"/>
      <c r="N391" s="31"/>
      <c r="O391" s="15"/>
      <c r="P391" s="15"/>
      <c r="Q391" s="15"/>
      <c r="R391" s="15"/>
      <c r="S391" s="2"/>
      <c r="T391" s="15"/>
      <c r="U391" s="15"/>
      <c r="V391" s="15"/>
      <c r="W391" s="15"/>
      <c r="X391" s="15"/>
      <c r="Y391" s="15"/>
      <c r="Z391" s="15"/>
    </row>
    <row r="392" spans="1:26" ht="15">
      <c r="A392" s="12"/>
      <c r="B392" s="31"/>
      <c r="C392" s="12"/>
      <c r="D392" s="12"/>
      <c r="E392" s="31"/>
      <c r="F392" s="32"/>
      <c r="G392" s="32"/>
      <c r="H392" s="32"/>
      <c r="I392" s="32"/>
      <c r="J392" s="32"/>
      <c r="K392" s="32"/>
      <c r="L392" s="32"/>
      <c r="M392" s="31"/>
      <c r="N392" s="31"/>
      <c r="O392" s="15"/>
      <c r="P392" s="15"/>
      <c r="Q392" s="15"/>
      <c r="R392" s="15"/>
      <c r="S392" s="2"/>
      <c r="T392" s="15"/>
      <c r="U392" s="15"/>
      <c r="V392" s="15"/>
      <c r="W392" s="15"/>
      <c r="X392" s="15"/>
      <c r="Y392" s="15"/>
      <c r="Z392" s="15"/>
    </row>
    <row r="393" spans="1:26" ht="15">
      <c r="A393" s="12"/>
      <c r="B393" s="31"/>
      <c r="C393" s="12"/>
      <c r="D393" s="12"/>
      <c r="E393" s="31"/>
      <c r="F393" s="32"/>
      <c r="G393" s="32"/>
      <c r="H393" s="32"/>
      <c r="I393" s="32"/>
      <c r="J393" s="32"/>
      <c r="K393" s="32"/>
      <c r="L393" s="32"/>
      <c r="M393" s="31"/>
      <c r="N393" s="31"/>
      <c r="O393" s="15"/>
      <c r="P393" s="15"/>
      <c r="Q393" s="15"/>
      <c r="R393" s="15"/>
      <c r="S393" s="2"/>
      <c r="T393" s="15"/>
      <c r="U393" s="15"/>
      <c r="V393" s="15"/>
      <c r="W393" s="15"/>
      <c r="X393" s="15"/>
      <c r="Y393" s="15"/>
      <c r="Z393" s="15"/>
    </row>
    <row r="394" spans="1:26" ht="15">
      <c r="A394" s="12"/>
      <c r="B394" s="31"/>
      <c r="C394" s="12"/>
      <c r="D394" s="12"/>
      <c r="E394" s="31"/>
      <c r="F394" s="32"/>
      <c r="G394" s="32"/>
      <c r="H394" s="32"/>
      <c r="I394" s="32"/>
      <c r="J394" s="32"/>
      <c r="K394" s="32"/>
      <c r="L394" s="32"/>
      <c r="M394" s="31"/>
      <c r="N394" s="31"/>
      <c r="O394" s="15"/>
      <c r="P394" s="15"/>
      <c r="Q394" s="15"/>
      <c r="R394" s="15"/>
      <c r="S394" s="2"/>
      <c r="T394" s="15"/>
      <c r="U394" s="15"/>
      <c r="V394" s="15"/>
      <c r="W394" s="15"/>
      <c r="X394" s="15"/>
      <c r="Y394" s="15"/>
      <c r="Z394" s="15"/>
    </row>
    <row r="395" spans="1:26" ht="15">
      <c r="A395" s="12"/>
      <c r="B395" s="31"/>
      <c r="C395" s="12"/>
      <c r="D395" s="12"/>
      <c r="E395" s="31"/>
      <c r="F395" s="32"/>
      <c r="G395" s="32"/>
      <c r="H395" s="32"/>
      <c r="I395" s="32"/>
      <c r="J395" s="32"/>
      <c r="K395" s="32"/>
      <c r="L395" s="32"/>
      <c r="M395" s="31"/>
      <c r="N395" s="31"/>
      <c r="O395" s="15"/>
      <c r="P395" s="15"/>
      <c r="Q395" s="15"/>
      <c r="R395" s="15"/>
      <c r="S395" s="2"/>
      <c r="T395" s="15"/>
      <c r="U395" s="15"/>
      <c r="V395" s="15"/>
      <c r="W395" s="15"/>
      <c r="X395" s="15"/>
      <c r="Y395" s="15"/>
      <c r="Z395" s="15"/>
    </row>
    <row r="396" spans="1:26" ht="15">
      <c r="A396" s="12"/>
      <c r="B396" s="31"/>
      <c r="C396" s="12"/>
      <c r="D396" s="12"/>
      <c r="E396" s="31"/>
      <c r="F396" s="32"/>
      <c r="G396" s="32"/>
      <c r="H396" s="32"/>
      <c r="I396" s="32"/>
      <c r="J396" s="32"/>
      <c r="K396" s="32"/>
      <c r="L396" s="32"/>
      <c r="M396" s="31"/>
      <c r="N396" s="31"/>
      <c r="O396" s="15"/>
      <c r="P396" s="15"/>
      <c r="Q396" s="15"/>
      <c r="R396" s="15"/>
      <c r="S396" s="2"/>
      <c r="T396" s="15"/>
      <c r="U396" s="15"/>
      <c r="V396" s="15"/>
      <c r="W396" s="15"/>
      <c r="X396" s="15"/>
      <c r="Y396" s="15"/>
      <c r="Z396" s="15"/>
    </row>
    <row r="397" spans="1:26" ht="15">
      <c r="A397" s="12"/>
      <c r="B397" s="31"/>
      <c r="C397" s="12"/>
      <c r="D397" s="12"/>
      <c r="E397" s="31"/>
      <c r="F397" s="32"/>
      <c r="G397" s="32"/>
      <c r="H397" s="32"/>
      <c r="I397" s="32"/>
      <c r="J397" s="32"/>
      <c r="K397" s="32"/>
      <c r="L397" s="32"/>
      <c r="M397" s="31"/>
      <c r="N397" s="31"/>
      <c r="O397" s="15"/>
      <c r="P397" s="15"/>
      <c r="Q397" s="15"/>
      <c r="R397" s="15"/>
      <c r="S397" s="2"/>
      <c r="T397" s="15"/>
      <c r="U397" s="15"/>
      <c r="V397" s="15"/>
      <c r="W397" s="15"/>
      <c r="X397" s="15"/>
      <c r="Y397" s="15"/>
      <c r="Z397" s="15"/>
    </row>
    <row r="398" spans="1:26" ht="15">
      <c r="A398" s="12"/>
      <c r="B398" s="31"/>
      <c r="C398" s="12"/>
      <c r="D398" s="12"/>
      <c r="E398" s="31"/>
      <c r="F398" s="32"/>
      <c r="G398" s="32"/>
      <c r="H398" s="32"/>
      <c r="I398" s="32"/>
      <c r="J398" s="32"/>
      <c r="K398" s="32"/>
      <c r="L398" s="32"/>
      <c r="M398" s="31"/>
      <c r="N398" s="31"/>
      <c r="O398" s="15"/>
      <c r="P398" s="15"/>
      <c r="Q398" s="15"/>
      <c r="R398" s="15"/>
      <c r="S398" s="2"/>
      <c r="T398" s="15"/>
      <c r="U398" s="15"/>
      <c r="V398" s="15"/>
      <c r="W398" s="15"/>
      <c r="X398" s="15"/>
      <c r="Y398" s="15"/>
      <c r="Z398" s="15"/>
    </row>
    <row r="399" spans="1:26" ht="15">
      <c r="A399" s="12"/>
      <c r="B399" s="31"/>
      <c r="C399" s="12"/>
      <c r="D399" s="12"/>
      <c r="E399" s="31"/>
      <c r="F399" s="32"/>
      <c r="G399" s="32"/>
      <c r="H399" s="32"/>
      <c r="I399" s="32"/>
      <c r="J399" s="32"/>
      <c r="K399" s="32"/>
      <c r="L399" s="32"/>
      <c r="M399" s="31"/>
      <c r="N399" s="31"/>
      <c r="O399" s="15"/>
      <c r="P399" s="15"/>
      <c r="Q399" s="15"/>
      <c r="R399" s="15"/>
      <c r="S399" s="2"/>
      <c r="T399" s="15"/>
      <c r="U399" s="15"/>
      <c r="V399" s="15"/>
      <c r="W399" s="15"/>
      <c r="X399" s="15"/>
      <c r="Y399" s="15"/>
      <c r="Z399" s="15"/>
    </row>
    <row r="400" spans="1:26" ht="15">
      <c r="A400" s="12"/>
      <c r="B400" s="31"/>
      <c r="C400" s="12"/>
      <c r="D400" s="12"/>
      <c r="E400" s="31"/>
      <c r="F400" s="32"/>
      <c r="G400" s="32"/>
      <c r="H400" s="32"/>
      <c r="I400" s="32"/>
      <c r="J400" s="32"/>
      <c r="K400" s="32"/>
      <c r="L400" s="32"/>
      <c r="M400" s="31"/>
      <c r="N400" s="31"/>
      <c r="O400" s="15"/>
      <c r="P400" s="15"/>
      <c r="Q400" s="15"/>
      <c r="R400" s="15"/>
      <c r="S400" s="2"/>
      <c r="T400" s="15"/>
      <c r="U400" s="15"/>
      <c r="V400" s="15"/>
      <c r="W400" s="15"/>
      <c r="X400" s="15"/>
      <c r="Y400" s="15"/>
      <c r="Z400" s="15"/>
    </row>
    <row r="401" spans="1:26" ht="15">
      <c r="A401" s="12"/>
      <c r="B401" s="31"/>
      <c r="C401" s="12"/>
      <c r="D401" s="12"/>
      <c r="E401" s="31"/>
      <c r="F401" s="32"/>
      <c r="G401" s="32"/>
      <c r="H401" s="32"/>
      <c r="I401" s="32"/>
      <c r="J401" s="32"/>
      <c r="K401" s="32"/>
      <c r="L401" s="32"/>
      <c r="M401" s="31"/>
      <c r="N401" s="31"/>
      <c r="O401" s="15"/>
      <c r="P401" s="15"/>
      <c r="Q401" s="15"/>
      <c r="R401" s="15"/>
      <c r="S401" s="2"/>
      <c r="T401" s="15"/>
      <c r="U401" s="15"/>
      <c r="V401" s="15"/>
      <c r="W401" s="15"/>
      <c r="X401" s="15"/>
      <c r="Y401" s="15"/>
      <c r="Z401" s="15"/>
    </row>
    <row r="402" spans="1:26" ht="15">
      <c r="A402" s="12"/>
      <c r="B402" s="31"/>
      <c r="C402" s="12"/>
      <c r="D402" s="12"/>
      <c r="E402" s="31"/>
      <c r="F402" s="32"/>
      <c r="G402" s="32"/>
      <c r="H402" s="32"/>
      <c r="I402" s="32"/>
      <c r="J402" s="32"/>
      <c r="K402" s="32"/>
      <c r="L402" s="32"/>
      <c r="M402" s="31"/>
      <c r="N402" s="31"/>
      <c r="O402" s="15"/>
      <c r="P402" s="15"/>
      <c r="Q402" s="15"/>
      <c r="R402" s="15"/>
      <c r="S402" s="2"/>
      <c r="T402" s="15"/>
      <c r="U402" s="15"/>
      <c r="V402" s="15"/>
      <c r="W402" s="15"/>
      <c r="X402" s="15"/>
      <c r="Y402" s="15"/>
      <c r="Z402" s="15"/>
    </row>
    <row r="403" spans="1:26" ht="15">
      <c r="A403" s="12"/>
      <c r="B403" s="31"/>
      <c r="C403" s="12"/>
      <c r="D403" s="12"/>
      <c r="E403" s="31"/>
      <c r="F403" s="32"/>
      <c r="G403" s="32"/>
      <c r="H403" s="32"/>
      <c r="I403" s="32"/>
      <c r="J403" s="32"/>
      <c r="K403" s="32"/>
      <c r="L403" s="32"/>
      <c r="M403" s="31"/>
      <c r="N403" s="31"/>
      <c r="O403" s="15"/>
      <c r="P403" s="15"/>
      <c r="Q403" s="15"/>
      <c r="R403" s="15"/>
      <c r="S403" s="2"/>
      <c r="T403" s="15"/>
      <c r="U403" s="15"/>
      <c r="V403" s="15"/>
      <c r="W403" s="15"/>
      <c r="X403" s="15"/>
      <c r="Y403" s="15"/>
      <c r="Z403" s="15"/>
    </row>
    <row r="404" spans="1:26" ht="15">
      <c r="A404" s="12"/>
      <c r="B404" s="31"/>
      <c r="C404" s="12"/>
      <c r="D404" s="12"/>
      <c r="E404" s="31"/>
      <c r="F404" s="32"/>
      <c r="G404" s="32"/>
      <c r="H404" s="32"/>
      <c r="I404" s="32"/>
      <c r="J404" s="32"/>
      <c r="K404" s="32"/>
      <c r="L404" s="32"/>
      <c r="M404" s="31"/>
      <c r="N404" s="31"/>
      <c r="O404" s="15"/>
      <c r="P404" s="15"/>
      <c r="Q404" s="15"/>
      <c r="R404" s="15"/>
      <c r="S404" s="2"/>
      <c r="T404" s="15"/>
      <c r="U404" s="15"/>
      <c r="V404" s="15"/>
      <c r="W404" s="15"/>
      <c r="X404" s="15"/>
      <c r="Y404" s="15"/>
      <c r="Z404" s="15"/>
    </row>
    <row r="405" spans="1:26" ht="15">
      <c r="A405" s="12"/>
      <c r="B405" s="31"/>
      <c r="C405" s="12"/>
      <c r="D405" s="12"/>
      <c r="E405" s="31"/>
      <c r="F405" s="32"/>
      <c r="G405" s="32"/>
      <c r="H405" s="32"/>
      <c r="I405" s="32"/>
      <c r="J405" s="32"/>
      <c r="K405" s="32"/>
      <c r="L405" s="32"/>
      <c r="M405" s="31"/>
      <c r="N405" s="31"/>
      <c r="O405" s="15"/>
      <c r="P405" s="15"/>
      <c r="Q405" s="15"/>
      <c r="R405" s="15"/>
      <c r="S405" s="2"/>
      <c r="T405" s="15"/>
      <c r="U405" s="15"/>
      <c r="V405" s="15"/>
      <c r="W405" s="15"/>
      <c r="X405" s="15"/>
      <c r="Y405" s="15"/>
      <c r="Z405" s="15"/>
    </row>
    <row r="406" spans="1:26" ht="15">
      <c r="A406" s="12"/>
      <c r="B406" s="31"/>
      <c r="C406" s="12"/>
      <c r="D406" s="12"/>
      <c r="E406" s="31"/>
      <c r="F406" s="32"/>
      <c r="G406" s="32"/>
      <c r="H406" s="32"/>
      <c r="I406" s="32"/>
      <c r="J406" s="32"/>
      <c r="K406" s="32"/>
      <c r="L406" s="32"/>
      <c r="M406" s="31"/>
      <c r="N406" s="31"/>
      <c r="O406" s="15"/>
      <c r="P406" s="15"/>
      <c r="Q406" s="15"/>
      <c r="R406" s="15"/>
      <c r="S406" s="2"/>
      <c r="T406" s="15"/>
      <c r="U406" s="15"/>
      <c r="V406" s="15"/>
      <c r="W406" s="15"/>
      <c r="X406" s="15"/>
      <c r="Y406" s="15"/>
      <c r="Z406" s="15"/>
    </row>
    <row r="407" spans="1:26" ht="15">
      <c r="A407" s="12"/>
      <c r="B407" s="31"/>
      <c r="C407" s="12"/>
      <c r="D407" s="12"/>
      <c r="E407" s="31"/>
      <c r="F407" s="32"/>
      <c r="G407" s="32"/>
      <c r="H407" s="32"/>
      <c r="I407" s="32"/>
      <c r="J407" s="32"/>
      <c r="K407" s="32"/>
      <c r="L407" s="32"/>
      <c r="M407" s="31"/>
      <c r="N407" s="31"/>
      <c r="O407" s="15"/>
      <c r="P407" s="15"/>
      <c r="Q407" s="15"/>
      <c r="R407" s="15"/>
      <c r="S407" s="2"/>
      <c r="T407" s="15"/>
      <c r="U407" s="15"/>
      <c r="V407" s="15"/>
      <c r="W407" s="15"/>
      <c r="X407" s="15"/>
      <c r="Y407" s="15"/>
      <c r="Z407" s="15"/>
    </row>
    <row r="408" spans="1:26" ht="15">
      <c r="A408" s="12"/>
      <c r="B408" s="31"/>
      <c r="C408" s="12"/>
      <c r="D408" s="12"/>
      <c r="E408" s="31"/>
      <c r="F408" s="32"/>
      <c r="G408" s="32"/>
      <c r="H408" s="32"/>
      <c r="I408" s="32"/>
      <c r="J408" s="32"/>
      <c r="K408" s="32"/>
      <c r="L408" s="32"/>
      <c r="M408" s="31"/>
      <c r="N408" s="31"/>
      <c r="O408" s="15"/>
      <c r="P408" s="15"/>
      <c r="Q408" s="15"/>
      <c r="R408" s="15"/>
      <c r="S408" s="2"/>
      <c r="T408" s="15"/>
      <c r="U408" s="15"/>
      <c r="V408" s="15"/>
      <c r="W408" s="15"/>
      <c r="X408" s="15"/>
      <c r="Y408" s="15"/>
      <c r="Z408" s="15"/>
    </row>
    <row r="409" spans="1:26" ht="15">
      <c r="A409" s="12"/>
      <c r="B409" s="31"/>
      <c r="C409" s="12"/>
      <c r="D409" s="12"/>
      <c r="E409" s="31"/>
      <c r="F409" s="32"/>
      <c r="G409" s="32"/>
      <c r="H409" s="32"/>
      <c r="I409" s="32"/>
      <c r="J409" s="32"/>
      <c r="K409" s="32"/>
      <c r="L409" s="32"/>
      <c r="M409" s="31"/>
      <c r="N409" s="31"/>
      <c r="O409" s="15"/>
      <c r="P409" s="15"/>
      <c r="Q409" s="15"/>
      <c r="R409" s="15"/>
      <c r="S409" s="2"/>
      <c r="T409" s="15"/>
      <c r="U409" s="15"/>
      <c r="V409" s="15"/>
      <c r="W409" s="15"/>
      <c r="X409" s="15"/>
      <c r="Y409" s="15"/>
      <c r="Z409" s="15"/>
    </row>
    <row r="410" spans="1:26" ht="15">
      <c r="A410" s="12"/>
      <c r="B410" s="31"/>
      <c r="C410" s="12"/>
      <c r="D410" s="12"/>
      <c r="E410" s="31"/>
      <c r="F410" s="32"/>
      <c r="G410" s="32"/>
      <c r="H410" s="32"/>
      <c r="I410" s="32"/>
      <c r="J410" s="32"/>
      <c r="K410" s="32"/>
      <c r="L410" s="32"/>
      <c r="M410" s="31"/>
      <c r="N410" s="31"/>
      <c r="O410" s="15"/>
      <c r="P410" s="15"/>
      <c r="Q410" s="15"/>
      <c r="R410" s="15"/>
      <c r="S410" s="2"/>
      <c r="T410" s="15"/>
      <c r="U410" s="15"/>
      <c r="V410" s="15"/>
      <c r="W410" s="15"/>
      <c r="X410" s="15"/>
      <c r="Y410" s="15"/>
      <c r="Z410" s="15"/>
    </row>
    <row r="411" spans="1:26" ht="15">
      <c r="A411" s="12"/>
      <c r="B411" s="31"/>
      <c r="C411" s="12"/>
      <c r="D411" s="12"/>
      <c r="E411" s="31"/>
      <c r="F411" s="32"/>
      <c r="G411" s="32"/>
      <c r="H411" s="32"/>
      <c r="I411" s="32"/>
      <c r="J411" s="32"/>
      <c r="K411" s="32"/>
      <c r="L411" s="32"/>
      <c r="M411" s="31"/>
      <c r="N411" s="31"/>
      <c r="O411" s="15"/>
      <c r="P411" s="15"/>
      <c r="Q411" s="15"/>
      <c r="R411" s="15"/>
      <c r="S411" s="2"/>
      <c r="T411" s="15"/>
      <c r="U411" s="15"/>
      <c r="V411" s="15"/>
      <c r="W411" s="15"/>
      <c r="X411" s="15"/>
      <c r="Y411" s="15"/>
      <c r="Z411" s="15"/>
    </row>
    <row r="412" spans="1:26" ht="15">
      <c r="A412" s="12"/>
      <c r="B412" s="31"/>
      <c r="C412" s="12"/>
      <c r="D412" s="12"/>
      <c r="E412" s="31"/>
      <c r="F412" s="32"/>
      <c r="G412" s="32"/>
      <c r="H412" s="32"/>
      <c r="I412" s="32"/>
      <c r="J412" s="32"/>
      <c r="K412" s="32"/>
      <c r="L412" s="32"/>
      <c r="M412" s="31"/>
      <c r="N412" s="31"/>
      <c r="O412" s="15"/>
      <c r="P412" s="15"/>
      <c r="Q412" s="15"/>
      <c r="R412" s="15"/>
      <c r="S412" s="2"/>
      <c r="T412" s="15"/>
      <c r="U412" s="15"/>
      <c r="V412" s="15"/>
      <c r="W412" s="15"/>
      <c r="X412" s="15"/>
      <c r="Y412" s="15"/>
      <c r="Z412" s="15"/>
    </row>
    <row r="413" spans="1:26" ht="15">
      <c r="A413" s="12"/>
      <c r="B413" s="31"/>
      <c r="C413" s="12"/>
      <c r="D413" s="12"/>
      <c r="E413" s="31"/>
      <c r="F413" s="32"/>
      <c r="G413" s="32"/>
      <c r="H413" s="32"/>
      <c r="I413" s="32"/>
      <c r="J413" s="32"/>
      <c r="K413" s="32"/>
      <c r="L413" s="32"/>
      <c r="M413" s="31"/>
      <c r="N413" s="31"/>
      <c r="O413" s="15"/>
      <c r="P413" s="15"/>
      <c r="Q413" s="15"/>
      <c r="R413" s="15"/>
      <c r="S413" s="2"/>
      <c r="T413" s="15"/>
      <c r="U413" s="15"/>
      <c r="V413" s="15"/>
      <c r="W413" s="15"/>
      <c r="X413" s="15"/>
      <c r="Y413" s="15"/>
      <c r="Z413" s="15"/>
    </row>
    <row r="414" spans="1:26" ht="15">
      <c r="A414" s="12"/>
      <c r="B414" s="31"/>
      <c r="C414" s="12"/>
      <c r="D414" s="12"/>
      <c r="E414" s="31"/>
      <c r="F414" s="32"/>
      <c r="G414" s="32"/>
      <c r="H414" s="32"/>
      <c r="I414" s="32"/>
      <c r="J414" s="32"/>
      <c r="K414" s="32"/>
      <c r="L414" s="32"/>
      <c r="M414" s="31"/>
      <c r="N414" s="31"/>
      <c r="O414" s="15"/>
      <c r="P414" s="15"/>
      <c r="Q414" s="15"/>
      <c r="R414" s="15"/>
      <c r="S414" s="2"/>
      <c r="T414" s="15"/>
      <c r="U414" s="15"/>
      <c r="V414" s="15"/>
      <c r="W414" s="15"/>
      <c r="X414" s="15"/>
      <c r="Y414" s="15"/>
      <c r="Z414" s="15"/>
    </row>
    <row r="415" spans="1:26" ht="15">
      <c r="A415" s="12"/>
      <c r="B415" s="31"/>
      <c r="C415" s="12"/>
      <c r="D415" s="12"/>
      <c r="E415" s="31"/>
      <c r="F415" s="32"/>
      <c r="G415" s="32"/>
      <c r="H415" s="32"/>
      <c r="I415" s="32"/>
      <c r="J415" s="32"/>
      <c r="K415" s="32"/>
      <c r="L415" s="32"/>
      <c r="M415" s="31"/>
      <c r="N415" s="31"/>
      <c r="O415" s="15"/>
      <c r="P415" s="15"/>
      <c r="Q415" s="15"/>
      <c r="R415" s="15"/>
      <c r="S415" s="2"/>
      <c r="T415" s="15"/>
      <c r="U415" s="15"/>
      <c r="V415" s="15"/>
      <c r="W415" s="15"/>
      <c r="X415" s="15"/>
      <c r="Y415" s="15"/>
      <c r="Z415" s="15"/>
    </row>
    <row r="416" spans="1:26" ht="15">
      <c r="A416" s="12"/>
      <c r="B416" s="31"/>
      <c r="C416" s="12"/>
      <c r="D416" s="12"/>
      <c r="E416" s="31"/>
      <c r="F416" s="32"/>
      <c r="G416" s="32"/>
      <c r="H416" s="32"/>
      <c r="I416" s="32"/>
      <c r="J416" s="32"/>
      <c r="K416" s="32"/>
      <c r="L416" s="32"/>
      <c r="M416" s="31"/>
      <c r="N416" s="31"/>
      <c r="O416" s="15"/>
      <c r="P416" s="15"/>
      <c r="Q416" s="15"/>
      <c r="R416" s="15"/>
      <c r="S416" s="2"/>
      <c r="T416" s="15"/>
      <c r="U416" s="15"/>
      <c r="V416" s="15"/>
      <c r="W416" s="15"/>
      <c r="X416" s="15"/>
      <c r="Y416" s="15"/>
      <c r="Z416" s="15"/>
    </row>
    <row r="417" spans="1:26" ht="15">
      <c r="A417" s="12"/>
      <c r="B417" s="31"/>
      <c r="C417" s="12"/>
      <c r="D417" s="12"/>
      <c r="E417" s="31"/>
      <c r="F417" s="32"/>
      <c r="G417" s="32"/>
      <c r="H417" s="32"/>
      <c r="I417" s="32"/>
      <c r="J417" s="32"/>
      <c r="K417" s="32"/>
      <c r="L417" s="32"/>
      <c r="M417" s="31"/>
      <c r="N417" s="31"/>
      <c r="O417" s="15"/>
      <c r="P417" s="15"/>
      <c r="Q417" s="15"/>
      <c r="R417" s="15"/>
      <c r="S417" s="2"/>
      <c r="T417" s="15"/>
      <c r="U417" s="15"/>
      <c r="V417" s="15"/>
      <c r="W417" s="15"/>
      <c r="X417" s="15"/>
      <c r="Y417" s="15"/>
      <c r="Z417" s="15"/>
    </row>
    <row r="418" spans="1:26" ht="15">
      <c r="A418" s="12"/>
      <c r="B418" s="31"/>
      <c r="C418" s="12"/>
      <c r="D418" s="12"/>
      <c r="E418" s="31"/>
      <c r="F418" s="32"/>
      <c r="G418" s="32"/>
      <c r="H418" s="32"/>
      <c r="I418" s="32"/>
      <c r="J418" s="32"/>
      <c r="K418" s="32"/>
      <c r="L418" s="32"/>
      <c r="M418" s="31"/>
      <c r="N418" s="31"/>
      <c r="O418" s="15"/>
      <c r="P418" s="15"/>
      <c r="Q418" s="15"/>
      <c r="R418" s="15"/>
      <c r="S418" s="2"/>
      <c r="T418" s="15"/>
      <c r="U418" s="15"/>
      <c r="V418" s="15"/>
      <c r="W418" s="15"/>
      <c r="X418" s="15"/>
      <c r="Y418" s="15"/>
      <c r="Z418" s="15"/>
    </row>
    <row r="419" spans="1:26" ht="15">
      <c r="A419" s="12"/>
      <c r="B419" s="31"/>
      <c r="C419" s="12"/>
      <c r="D419" s="12"/>
      <c r="E419" s="31"/>
      <c r="F419" s="32"/>
      <c r="G419" s="32"/>
      <c r="H419" s="32"/>
      <c r="I419" s="32"/>
      <c r="J419" s="32"/>
      <c r="K419" s="32"/>
      <c r="L419" s="32"/>
      <c r="M419" s="31"/>
      <c r="N419" s="31"/>
      <c r="O419" s="15"/>
      <c r="P419" s="15"/>
      <c r="Q419" s="15"/>
      <c r="R419" s="15"/>
      <c r="S419" s="2"/>
      <c r="T419" s="15"/>
      <c r="U419" s="15"/>
      <c r="V419" s="15"/>
      <c r="W419" s="15"/>
      <c r="X419" s="15"/>
      <c r="Y419" s="15"/>
      <c r="Z419" s="15"/>
    </row>
    <row r="420" spans="1:26" ht="15">
      <c r="A420" s="12"/>
      <c r="B420" s="31"/>
      <c r="C420" s="12"/>
      <c r="D420" s="12"/>
      <c r="E420" s="31"/>
      <c r="F420" s="32"/>
      <c r="G420" s="32"/>
      <c r="H420" s="32"/>
      <c r="I420" s="32"/>
      <c r="J420" s="32"/>
      <c r="K420" s="32"/>
      <c r="L420" s="32"/>
      <c r="M420" s="31"/>
      <c r="N420" s="31"/>
      <c r="O420" s="15"/>
      <c r="P420" s="15"/>
      <c r="Q420" s="15"/>
      <c r="R420" s="15"/>
      <c r="S420" s="2"/>
      <c r="T420" s="15"/>
      <c r="U420" s="15"/>
      <c r="V420" s="15"/>
      <c r="W420" s="15"/>
      <c r="X420" s="15"/>
      <c r="Y420" s="15"/>
      <c r="Z420" s="15"/>
    </row>
    <row r="421" spans="1:26" ht="15">
      <c r="A421" s="12"/>
      <c r="B421" s="31"/>
      <c r="C421" s="12"/>
      <c r="D421" s="12"/>
      <c r="E421" s="31"/>
      <c r="F421" s="32"/>
      <c r="G421" s="32"/>
      <c r="H421" s="32"/>
      <c r="I421" s="32"/>
      <c r="J421" s="32"/>
      <c r="K421" s="32"/>
      <c r="L421" s="32"/>
      <c r="M421" s="31"/>
      <c r="N421" s="31"/>
      <c r="O421" s="15"/>
      <c r="P421" s="15"/>
      <c r="Q421" s="15"/>
      <c r="R421" s="15"/>
      <c r="S421" s="2"/>
      <c r="T421" s="15"/>
      <c r="U421" s="15"/>
      <c r="V421" s="15"/>
      <c r="W421" s="15"/>
      <c r="X421" s="15"/>
      <c r="Y421" s="15"/>
      <c r="Z421" s="15"/>
    </row>
    <row r="422" spans="1:26" ht="15">
      <c r="A422" s="12"/>
      <c r="B422" s="31"/>
      <c r="C422" s="12"/>
      <c r="D422" s="12"/>
      <c r="E422" s="31"/>
      <c r="F422" s="32"/>
      <c r="G422" s="32"/>
      <c r="H422" s="32"/>
      <c r="I422" s="32"/>
      <c r="J422" s="32"/>
      <c r="K422" s="32"/>
      <c r="L422" s="32"/>
      <c r="M422" s="31"/>
      <c r="N422" s="31"/>
      <c r="O422" s="15"/>
      <c r="P422" s="15"/>
      <c r="Q422" s="15"/>
      <c r="R422" s="15"/>
      <c r="S422" s="2"/>
      <c r="T422" s="15"/>
      <c r="U422" s="15"/>
      <c r="V422" s="15"/>
      <c r="W422" s="15"/>
      <c r="X422" s="15"/>
      <c r="Y422" s="15"/>
      <c r="Z422" s="15"/>
    </row>
    <row r="423" spans="1:26" ht="15">
      <c r="A423" s="12"/>
      <c r="B423" s="31"/>
      <c r="C423" s="12"/>
      <c r="D423" s="12"/>
      <c r="E423" s="31"/>
      <c r="F423" s="32"/>
      <c r="G423" s="32"/>
      <c r="H423" s="32"/>
      <c r="I423" s="32"/>
      <c r="J423" s="32"/>
      <c r="K423" s="32"/>
      <c r="L423" s="32"/>
      <c r="M423" s="31"/>
      <c r="N423" s="31"/>
      <c r="O423" s="15"/>
      <c r="P423" s="15"/>
      <c r="Q423" s="15"/>
      <c r="R423" s="15"/>
      <c r="S423" s="2"/>
      <c r="T423" s="15"/>
      <c r="U423" s="15"/>
      <c r="V423" s="15"/>
      <c r="W423" s="15"/>
      <c r="X423" s="15"/>
      <c r="Y423" s="15"/>
      <c r="Z423" s="15"/>
    </row>
    <row r="424" spans="1:26" ht="15">
      <c r="A424" s="12"/>
      <c r="B424" s="31"/>
      <c r="C424" s="12"/>
      <c r="D424" s="12"/>
      <c r="E424" s="31"/>
      <c r="F424" s="32"/>
      <c r="G424" s="32"/>
      <c r="H424" s="32"/>
      <c r="I424" s="32"/>
      <c r="J424" s="32"/>
      <c r="K424" s="32"/>
      <c r="L424" s="32"/>
      <c r="M424" s="31"/>
      <c r="N424" s="31"/>
      <c r="O424" s="15"/>
      <c r="P424" s="15"/>
      <c r="Q424" s="15"/>
      <c r="R424" s="15"/>
      <c r="S424" s="2"/>
      <c r="T424" s="15"/>
      <c r="U424" s="15"/>
      <c r="V424" s="15"/>
      <c r="W424" s="15"/>
      <c r="X424" s="15"/>
      <c r="Y424" s="15"/>
      <c r="Z424" s="15"/>
    </row>
    <row r="425" spans="1:26" ht="15">
      <c r="A425" s="12"/>
      <c r="B425" s="31"/>
      <c r="C425" s="12"/>
      <c r="D425" s="12"/>
      <c r="E425" s="31"/>
      <c r="F425" s="32"/>
      <c r="G425" s="32"/>
      <c r="H425" s="32"/>
      <c r="I425" s="32"/>
      <c r="J425" s="32"/>
      <c r="K425" s="32"/>
      <c r="L425" s="32"/>
      <c r="M425" s="31"/>
      <c r="N425" s="31"/>
      <c r="O425" s="15"/>
      <c r="P425" s="15"/>
      <c r="Q425" s="15"/>
      <c r="R425" s="15"/>
      <c r="S425" s="2"/>
      <c r="T425" s="15"/>
      <c r="U425" s="15"/>
      <c r="V425" s="15"/>
      <c r="W425" s="15"/>
      <c r="X425" s="15"/>
      <c r="Y425" s="15"/>
      <c r="Z425" s="15"/>
    </row>
    <row r="426" spans="1:26" ht="15">
      <c r="A426" s="12"/>
      <c r="B426" s="31"/>
      <c r="C426" s="12"/>
      <c r="D426" s="12"/>
      <c r="E426" s="31"/>
      <c r="F426" s="32"/>
      <c r="G426" s="32"/>
      <c r="H426" s="32"/>
      <c r="I426" s="32"/>
      <c r="J426" s="32"/>
      <c r="K426" s="32"/>
      <c r="L426" s="32"/>
      <c r="M426" s="31"/>
      <c r="N426" s="31"/>
      <c r="O426" s="15"/>
      <c r="P426" s="15"/>
      <c r="Q426" s="15"/>
      <c r="R426" s="15"/>
      <c r="S426" s="2"/>
      <c r="T426" s="15"/>
      <c r="U426" s="15"/>
      <c r="V426" s="15"/>
      <c r="W426" s="15"/>
      <c r="X426" s="15"/>
      <c r="Y426" s="15"/>
      <c r="Z426" s="15"/>
    </row>
    <row r="427" spans="1:26" ht="15">
      <c r="A427" s="12"/>
      <c r="B427" s="31"/>
      <c r="C427" s="12"/>
      <c r="D427" s="12"/>
      <c r="E427" s="31"/>
      <c r="F427" s="32"/>
      <c r="G427" s="32"/>
      <c r="H427" s="32"/>
      <c r="I427" s="32"/>
      <c r="J427" s="32"/>
      <c r="K427" s="32"/>
      <c r="L427" s="32"/>
      <c r="M427" s="31"/>
      <c r="N427" s="31"/>
      <c r="O427" s="15"/>
      <c r="P427" s="15"/>
      <c r="Q427" s="15"/>
      <c r="R427" s="15"/>
      <c r="S427" s="2"/>
      <c r="T427" s="15"/>
      <c r="U427" s="15"/>
      <c r="V427" s="15"/>
      <c r="W427" s="15"/>
      <c r="X427" s="15"/>
      <c r="Y427" s="15"/>
      <c r="Z427" s="15"/>
    </row>
    <row r="428" spans="1:26" ht="15">
      <c r="A428" s="12"/>
      <c r="B428" s="31"/>
      <c r="C428" s="12"/>
      <c r="D428" s="12"/>
      <c r="E428" s="31"/>
      <c r="F428" s="32"/>
      <c r="G428" s="32"/>
      <c r="H428" s="32"/>
      <c r="I428" s="32"/>
      <c r="J428" s="32"/>
      <c r="K428" s="32"/>
      <c r="L428" s="32"/>
      <c r="M428" s="31"/>
      <c r="N428" s="31"/>
      <c r="O428" s="15"/>
      <c r="P428" s="15"/>
      <c r="Q428" s="15"/>
      <c r="R428" s="15"/>
      <c r="S428" s="2"/>
      <c r="T428" s="15"/>
      <c r="U428" s="15"/>
      <c r="V428" s="15"/>
      <c r="W428" s="15"/>
      <c r="X428" s="15"/>
      <c r="Y428" s="15"/>
      <c r="Z428" s="15"/>
    </row>
    <row r="429" spans="1:26" ht="15">
      <c r="A429" s="12"/>
      <c r="B429" s="31"/>
      <c r="C429" s="12"/>
      <c r="D429" s="12"/>
      <c r="E429" s="31"/>
      <c r="F429" s="32"/>
      <c r="G429" s="32"/>
      <c r="H429" s="32"/>
      <c r="I429" s="32"/>
      <c r="J429" s="32"/>
      <c r="K429" s="32"/>
      <c r="L429" s="32"/>
      <c r="M429" s="31"/>
      <c r="N429" s="31"/>
      <c r="O429" s="15"/>
      <c r="P429" s="15"/>
      <c r="Q429" s="15"/>
      <c r="R429" s="15"/>
      <c r="S429" s="2"/>
      <c r="T429" s="15"/>
      <c r="U429" s="15"/>
      <c r="V429" s="15"/>
      <c r="W429" s="15"/>
      <c r="X429" s="15"/>
      <c r="Y429" s="15"/>
      <c r="Z429" s="15"/>
    </row>
    <row r="430" spans="1:26" ht="15">
      <c r="A430" s="12"/>
      <c r="B430" s="31"/>
      <c r="C430" s="12"/>
      <c r="D430" s="12"/>
      <c r="E430" s="31"/>
      <c r="F430" s="32"/>
      <c r="G430" s="32"/>
      <c r="H430" s="32"/>
      <c r="I430" s="32"/>
      <c r="J430" s="32"/>
      <c r="K430" s="32"/>
      <c r="L430" s="32"/>
      <c r="M430" s="31"/>
      <c r="N430" s="31"/>
      <c r="O430" s="15"/>
      <c r="P430" s="15"/>
      <c r="Q430" s="15"/>
      <c r="R430" s="15"/>
      <c r="S430" s="2"/>
      <c r="T430" s="15"/>
      <c r="U430" s="15"/>
      <c r="V430" s="15"/>
      <c r="W430" s="15"/>
      <c r="X430" s="15"/>
      <c r="Y430" s="15"/>
      <c r="Z430" s="15"/>
    </row>
    <row r="431" spans="1:26" ht="15">
      <c r="A431" s="12"/>
      <c r="B431" s="31"/>
      <c r="C431" s="12"/>
      <c r="D431" s="12"/>
      <c r="E431" s="31"/>
      <c r="F431" s="32"/>
      <c r="G431" s="32"/>
      <c r="H431" s="32"/>
      <c r="I431" s="32"/>
      <c r="J431" s="32"/>
      <c r="K431" s="32"/>
      <c r="L431" s="32"/>
      <c r="M431" s="31"/>
      <c r="N431" s="31"/>
      <c r="O431" s="15"/>
      <c r="P431" s="15"/>
      <c r="Q431" s="15"/>
      <c r="R431" s="15"/>
      <c r="S431" s="2"/>
      <c r="T431" s="15"/>
      <c r="U431" s="15"/>
      <c r="V431" s="15"/>
      <c r="W431" s="15"/>
      <c r="X431" s="15"/>
      <c r="Y431" s="15"/>
      <c r="Z431" s="15"/>
    </row>
    <row r="432" spans="1:26" ht="15">
      <c r="A432" s="12"/>
      <c r="B432" s="31"/>
      <c r="C432" s="12"/>
      <c r="D432" s="12"/>
      <c r="E432" s="31"/>
      <c r="F432" s="32"/>
      <c r="G432" s="32"/>
      <c r="H432" s="32"/>
      <c r="I432" s="32"/>
      <c r="J432" s="32"/>
      <c r="K432" s="32"/>
      <c r="L432" s="32"/>
      <c r="M432" s="31"/>
      <c r="N432" s="31"/>
      <c r="O432" s="15"/>
      <c r="P432" s="15"/>
      <c r="Q432" s="15"/>
      <c r="R432" s="15"/>
      <c r="S432" s="2"/>
      <c r="T432" s="15"/>
      <c r="U432" s="15"/>
      <c r="V432" s="15"/>
      <c r="W432" s="15"/>
      <c r="X432" s="15"/>
      <c r="Y432" s="15"/>
      <c r="Z432" s="15"/>
    </row>
    <row r="433" spans="1:26" ht="15">
      <c r="A433" s="12"/>
      <c r="B433" s="31"/>
      <c r="C433" s="12"/>
      <c r="D433" s="12"/>
      <c r="E433" s="31"/>
      <c r="F433" s="32"/>
      <c r="G433" s="32"/>
      <c r="H433" s="32"/>
      <c r="I433" s="32"/>
      <c r="J433" s="32"/>
      <c r="K433" s="32"/>
      <c r="L433" s="32"/>
      <c r="M433" s="31"/>
      <c r="N433" s="31"/>
      <c r="O433" s="15"/>
      <c r="P433" s="15"/>
      <c r="Q433" s="15"/>
      <c r="R433" s="15"/>
      <c r="S433" s="2"/>
      <c r="T433" s="15"/>
      <c r="U433" s="15"/>
      <c r="V433" s="15"/>
      <c r="W433" s="15"/>
      <c r="X433" s="15"/>
      <c r="Y433" s="15"/>
      <c r="Z433" s="15"/>
    </row>
    <row r="434" spans="1:26" ht="15">
      <c r="A434" s="12"/>
      <c r="B434" s="31"/>
      <c r="C434" s="12"/>
      <c r="D434" s="12"/>
      <c r="E434" s="31"/>
      <c r="F434" s="32"/>
      <c r="G434" s="32"/>
      <c r="H434" s="32"/>
      <c r="I434" s="32"/>
      <c r="J434" s="32"/>
      <c r="K434" s="32"/>
      <c r="L434" s="32"/>
      <c r="M434" s="31"/>
      <c r="N434" s="31"/>
      <c r="O434" s="15"/>
      <c r="P434" s="15"/>
      <c r="Q434" s="15"/>
      <c r="R434" s="15"/>
      <c r="S434" s="2"/>
      <c r="T434" s="15"/>
      <c r="U434" s="15"/>
      <c r="V434" s="15"/>
      <c r="W434" s="15"/>
      <c r="X434" s="15"/>
      <c r="Y434" s="15"/>
      <c r="Z434" s="15"/>
    </row>
    <row r="435" spans="1:26" ht="15">
      <c r="A435" s="12"/>
      <c r="B435" s="31"/>
      <c r="C435" s="12"/>
      <c r="D435" s="12"/>
      <c r="E435" s="31"/>
      <c r="F435" s="32"/>
      <c r="G435" s="32"/>
      <c r="H435" s="32"/>
      <c r="I435" s="32"/>
      <c r="J435" s="32"/>
      <c r="K435" s="32"/>
      <c r="L435" s="32"/>
      <c r="M435" s="31"/>
      <c r="N435" s="31"/>
      <c r="O435" s="15"/>
      <c r="P435" s="15"/>
      <c r="Q435" s="15"/>
      <c r="R435" s="15"/>
      <c r="S435" s="2"/>
      <c r="T435" s="15"/>
      <c r="U435" s="15"/>
      <c r="V435" s="15"/>
      <c r="W435" s="15"/>
      <c r="X435" s="15"/>
      <c r="Y435" s="15"/>
      <c r="Z435" s="15"/>
    </row>
    <row r="436" spans="1:26" ht="15">
      <c r="A436" s="12"/>
      <c r="B436" s="31"/>
      <c r="C436" s="12"/>
      <c r="D436" s="12"/>
      <c r="E436" s="31"/>
      <c r="F436" s="32"/>
      <c r="G436" s="32"/>
      <c r="H436" s="32"/>
      <c r="I436" s="32"/>
      <c r="J436" s="32"/>
      <c r="K436" s="32"/>
      <c r="L436" s="32"/>
      <c r="M436" s="31"/>
      <c r="N436" s="31"/>
      <c r="O436" s="15"/>
      <c r="P436" s="15"/>
      <c r="Q436" s="15"/>
      <c r="R436" s="15"/>
      <c r="S436" s="2"/>
      <c r="T436" s="15"/>
      <c r="U436" s="15"/>
      <c r="V436" s="15"/>
      <c r="W436" s="15"/>
      <c r="X436" s="15"/>
      <c r="Y436" s="15"/>
      <c r="Z436" s="15"/>
    </row>
    <row r="437" spans="1:26" ht="15">
      <c r="A437" s="12"/>
      <c r="B437" s="31"/>
      <c r="C437" s="12"/>
      <c r="D437" s="12"/>
      <c r="E437" s="31"/>
      <c r="F437" s="32"/>
      <c r="G437" s="32"/>
      <c r="H437" s="32"/>
      <c r="I437" s="32"/>
      <c r="J437" s="32"/>
      <c r="K437" s="32"/>
      <c r="L437" s="32"/>
      <c r="M437" s="31"/>
      <c r="N437" s="31"/>
      <c r="O437" s="15"/>
      <c r="P437" s="15"/>
      <c r="Q437" s="15"/>
      <c r="R437" s="15"/>
      <c r="S437" s="2"/>
      <c r="T437" s="15"/>
      <c r="U437" s="15"/>
      <c r="V437" s="15"/>
      <c r="W437" s="15"/>
      <c r="X437" s="15"/>
      <c r="Y437" s="15"/>
      <c r="Z437" s="15"/>
    </row>
    <row r="438" spans="1:26" ht="15">
      <c r="A438" s="12"/>
      <c r="B438" s="31"/>
      <c r="C438" s="12"/>
      <c r="D438" s="12"/>
      <c r="E438" s="31"/>
      <c r="F438" s="32"/>
      <c r="G438" s="32"/>
      <c r="H438" s="32"/>
      <c r="I438" s="32"/>
      <c r="J438" s="32"/>
      <c r="K438" s="32"/>
      <c r="L438" s="32"/>
      <c r="M438" s="31"/>
      <c r="N438" s="31"/>
      <c r="O438" s="15"/>
      <c r="P438" s="15"/>
      <c r="Q438" s="15"/>
      <c r="R438" s="15"/>
      <c r="S438" s="2"/>
      <c r="T438" s="15"/>
      <c r="U438" s="15"/>
      <c r="V438" s="15"/>
      <c r="W438" s="15"/>
      <c r="X438" s="15"/>
      <c r="Y438" s="15"/>
      <c r="Z438" s="15"/>
    </row>
    <row r="439" spans="1:26" ht="15">
      <c r="A439" s="12"/>
      <c r="B439" s="31"/>
      <c r="C439" s="12"/>
      <c r="D439" s="12"/>
      <c r="E439" s="31"/>
      <c r="F439" s="32"/>
      <c r="G439" s="32"/>
      <c r="H439" s="32"/>
      <c r="I439" s="32"/>
      <c r="J439" s="32"/>
      <c r="K439" s="32"/>
      <c r="L439" s="32"/>
      <c r="M439" s="31"/>
      <c r="N439" s="31"/>
      <c r="O439" s="15"/>
      <c r="P439" s="15"/>
      <c r="Q439" s="15"/>
      <c r="R439" s="15"/>
      <c r="S439" s="2"/>
      <c r="T439" s="15"/>
      <c r="U439" s="15"/>
      <c r="V439" s="15"/>
      <c r="W439" s="15"/>
      <c r="X439" s="15"/>
      <c r="Y439" s="15"/>
      <c r="Z439" s="15"/>
    </row>
    <row r="440" spans="1:26" ht="15">
      <c r="A440" s="12"/>
      <c r="B440" s="31"/>
      <c r="C440" s="12"/>
      <c r="D440" s="12"/>
      <c r="E440" s="31"/>
      <c r="F440" s="32"/>
      <c r="G440" s="32"/>
      <c r="H440" s="32"/>
      <c r="I440" s="32"/>
      <c r="J440" s="32"/>
      <c r="K440" s="32"/>
      <c r="L440" s="32"/>
      <c r="M440" s="31"/>
      <c r="N440" s="31"/>
      <c r="O440" s="15"/>
      <c r="P440" s="15"/>
      <c r="Q440" s="15"/>
      <c r="R440" s="15"/>
      <c r="S440" s="2"/>
      <c r="T440" s="15"/>
      <c r="U440" s="15"/>
      <c r="V440" s="15"/>
      <c r="W440" s="15"/>
      <c r="X440" s="15"/>
      <c r="Y440" s="15"/>
      <c r="Z440" s="15"/>
    </row>
    <row r="441" spans="1:26" ht="15">
      <c r="A441" s="12"/>
      <c r="B441" s="31"/>
      <c r="C441" s="12"/>
      <c r="D441" s="12"/>
      <c r="E441" s="31"/>
      <c r="F441" s="32"/>
      <c r="G441" s="32"/>
      <c r="H441" s="32"/>
      <c r="I441" s="32"/>
      <c r="J441" s="32"/>
      <c r="K441" s="32"/>
      <c r="L441" s="32"/>
      <c r="M441" s="31"/>
      <c r="N441" s="31"/>
      <c r="O441" s="15"/>
      <c r="P441" s="15"/>
      <c r="Q441" s="15"/>
      <c r="R441" s="15"/>
      <c r="S441" s="2"/>
      <c r="T441" s="15"/>
      <c r="U441" s="15"/>
      <c r="V441" s="15"/>
      <c r="W441" s="15"/>
      <c r="X441" s="15"/>
      <c r="Y441" s="15"/>
      <c r="Z441" s="15"/>
    </row>
    <row r="442" spans="1:26" ht="15">
      <c r="A442" s="12"/>
      <c r="B442" s="31"/>
      <c r="C442" s="12"/>
      <c r="D442" s="12"/>
      <c r="E442" s="31"/>
      <c r="F442" s="32"/>
      <c r="G442" s="32"/>
      <c r="H442" s="32"/>
      <c r="I442" s="32"/>
      <c r="J442" s="32"/>
      <c r="K442" s="32"/>
      <c r="L442" s="32"/>
      <c r="M442" s="31"/>
      <c r="N442" s="31"/>
      <c r="O442" s="15"/>
      <c r="P442" s="15"/>
      <c r="Q442" s="15"/>
      <c r="R442" s="15"/>
      <c r="S442" s="2"/>
      <c r="T442" s="15"/>
      <c r="U442" s="15"/>
      <c r="V442" s="15"/>
      <c r="W442" s="15"/>
      <c r="X442" s="15"/>
      <c r="Y442" s="15"/>
      <c r="Z442" s="15"/>
    </row>
    <row r="443" spans="1:26" ht="15">
      <c r="A443" s="12"/>
      <c r="B443" s="31"/>
      <c r="C443" s="12"/>
      <c r="D443" s="12"/>
      <c r="E443" s="31"/>
      <c r="F443" s="32"/>
      <c r="G443" s="32"/>
      <c r="H443" s="32"/>
      <c r="I443" s="32"/>
      <c r="J443" s="32"/>
      <c r="K443" s="32"/>
      <c r="L443" s="32"/>
      <c r="M443" s="31"/>
      <c r="N443" s="31"/>
      <c r="O443" s="15"/>
      <c r="P443" s="15"/>
      <c r="Q443" s="15"/>
      <c r="R443" s="15"/>
      <c r="S443" s="2"/>
      <c r="T443" s="15"/>
      <c r="U443" s="15"/>
      <c r="V443" s="15"/>
      <c r="W443" s="15"/>
      <c r="X443" s="15"/>
      <c r="Y443" s="15"/>
      <c r="Z443" s="15"/>
    </row>
    <row r="444" spans="1:26" ht="15">
      <c r="A444" s="12"/>
      <c r="B444" s="31"/>
      <c r="C444" s="12"/>
      <c r="D444" s="12"/>
      <c r="E444" s="31"/>
      <c r="F444" s="32"/>
      <c r="G444" s="32"/>
      <c r="H444" s="32"/>
      <c r="I444" s="32"/>
      <c r="J444" s="32"/>
      <c r="K444" s="32"/>
      <c r="L444" s="32"/>
      <c r="M444" s="31"/>
      <c r="N444" s="31"/>
      <c r="O444" s="15"/>
      <c r="P444" s="15"/>
      <c r="Q444" s="15"/>
      <c r="R444" s="15"/>
      <c r="S444" s="2"/>
      <c r="T444" s="15"/>
      <c r="U444" s="15"/>
      <c r="V444" s="15"/>
      <c r="W444" s="15"/>
      <c r="X444" s="15"/>
      <c r="Y444" s="15"/>
      <c r="Z444" s="15"/>
    </row>
    <row r="445" spans="1:26" ht="15">
      <c r="A445" s="12"/>
      <c r="B445" s="31"/>
      <c r="C445" s="12"/>
      <c r="D445" s="12"/>
      <c r="E445" s="31"/>
      <c r="F445" s="32"/>
      <c r="G445" s="32"/>
      <c r="H445" s="32"/>
      <c r="I445" s="32"/>
      <c r="J445" s="32"/>
      <c r="K445" s="32"/>
      <c r="L445" s="32"/>
      <c r="M445" s="31"/>
      <c r="N445" s="31"/>
      <c r="O445" s="15"/>
      <c r="P445" s="15"/>
      <c r="Q445" s="15"/>
      <c r="R445" s="15"/>
      <c r="S445" s="2"/>
      <c r="T445" s="15"/>
      <c r="U445" s="15"/>
      <c r="V445" s="15"/>
      <c r="W445" s="15"/>
      <c r="X445" s="15"/>
      <c r="Y445" s="15"/>
      <c r="Z445" s="15"/>
    </row>
    <row r="446" spans="1:21" ht="15">
      <c r="A446" s="12"/>
      <c r="B446" s="31"/>
      <c r="C446" s="12"/>
      <c r="D446" s="12"/>
      <c r="E446" s="31"/>
      <c r="F446" s="32"/>
      <c r="G446" s="32"/>
      <c r="H446" s="32"/>
      <c r="I446" s="32"/>
      <c r="J446" s="32"/>
      <c r="K446" s="32"/>
      <c r="L446" s="32"/>
      <c r="M446" s="31"/>
      <c r="N446" s="31"/>
      <c r="O446" s="15"/>
      <c r="P446" s="15"/>
      <c r="Q446" s="15"/>
      <c r="R446" s="15"/>
      <c r="S446" s="2"/>
      <c r="T446" s="15"/>
      <c r="U446" s="15"/>
    </row>
    <row r="447" spans="1:21" ht="15">
      <c r="A447" s="12"/>
      <c r="B447" s="31"/>
      <c r="C447" s="12"/>
      <c r="D447" s="12"/>
      <c r="E447" s="31"/>
      <c r="F447" s="32"/>
      <c r="G447" s="32"/>
      <c r="H447" s="32"/>
      <c r="I447" s="32"/>
      <c r="J447" s="32"/>
      <c r="K447" s="32"/>
      <c r="L447" s="32"/>
      <c r="M447" s="31"/>
      <c r="N447" s="31"/>
      <c r="O447" s="15"/>
      <c r="P447" s="15"/>
      <c r="Q447" s="15"/>
      <c r="R447" s="15"/>
      <c r="S447" s="2"/>
      <c r="T447" s="15"/>
      <c r="U447" s="15"/>
    </row>
    <row r="448" spans="1:21" ht="15">
      <c r="A448" s="12"/>
      <c r="B448" s="31"/>
      <c r="C448" s="12"/>
      <c r="D448" s="12"/>
      <c r="E448" s="31"/>
      <c r="F448" s="32"/>
      <c r="G448" s="32"/>
      <c r="H448" s="32"/>
      <c r="I448" s="32"/>
      <c r="J448" s="32"/>
      <c r="K448" s="32"/>
      <c r="L448" s="32"/>
      <c r="M448" s="31"/>
      <c r="N448" s="31"/>
      <c r="O448" s="15"/>
      <c r="P448" s="15"/>
      <c r="Q448" s="15"/>
      <c r="R448" s="15"/>
      <c r="S448" s="2"/>
      <c r="T448" s="15"/>
      <c r="U448" s="15"/>
    </row>
    <row r="449" spans="1:21" ht="15">
      <c r="A449" s="12"/>
      <c r="B449" s="31"/>
      <c r="C449" s="12"/>
      <c r="D449" s="12"/>
      <c r="E449" s="31"/>
      <c r="F449" s="32"/>
      <c r="G449" s="32"/>
      <c r="H449" s="32"/>
      <c r="I449" s="32"/>
      <c r="J449" s="32"/>
      <c r="K449" s="32"/>
      <c r="L449" s="32"/>
      <c r="M449" s="31"/>
      <c r="N449" s="31"/>
      <c r="O449" s="15"/>
      <c r="P449" s="15"/>
      <c r="Q449" s="15"/>
      <c r="R449" s="15"/>
      <c r="S449" s="2"/>
      <c r="T449" s="15"/>
      <c r="U449" s="15"/>
    </row>
    <row r="450" spans="1:21" ht="15">
      <c r="A450" s="12"/>
      <c r="B450" s="31"/>
      <c r="C450" s="12"/>
      <c r="D450" s="12"/>
      <c r="E450" s="31"/>
      <c r="F450" s="32"/>
      <c r="G450" s="32"/>
      <c r="H450" s="32"/>
      <c r="I450" s="32"/>
      <c r="J450" s="32"/>
      <c r="K450" s="32"/>
      <c r="L450" s="32"/>
      <c r="M450" s="31"/>
      <c r="N450" s="31"/>
      <c r="O450" s="15"/>
      <c r="P450" s="15"/>
      <c r="Q450" s="15"/>
      <c r="R450" s="15"/>
      <c r="S450" s="2"/>
      <c r="T450" s="15"/>
      <c r="U450" s="15"/>
    </row>
    <row r="451" spans="1:21" ht="15">
      <c r="A451" s="12"/>
      <c r="B451" s="31"/>
      <c r="C451" s="12"/>
      <c r="D451" s="12"/>
      <c r="E451" s="31"/>
      <c r="F451" s="32"/>
      <c r="G451" s="32"/>
      <c r="H451" s="32"/>
      <c r="I451" s="32"/>
      <c r="J451" s="32"/>
      <c r="K451" s="32"/>
      <c r="L451" s="32"/>
      <c r="M451" s="31"/>
      <c r="N451" s="31"/>
      <c r="O451" s="15"/>
      <c r="P451" s="15"/>
      <c r="Q451" s="15"/>
      <c r="R451" s="15"/>
      <c r="S451" s="2"/>
      <c r="T451" s="15"/>
      <c r="U451" s="15"/>
    </row>
  </sheetData>
  <sheetProtection/>
  <mergeCells count="166">
    <mergeCell ref="J11:J12"/>
    <mergeCell ref="D49:D54"/>
    <mergeCell ref="D31:D36"/>
    <mergeCell ref="K11:K12"/>
    <mergeCell ref="L11:L12"/>
    <mergeCell ref="E11:E12"/>
    <mergeCell ref="D25:D30"/>
    <mergeCell ref="G11:G12"/>
    <mergeCell ref="H11:H12"/>
    <mergeCell ref="F11:F12"/>
    <mergeCell ref="M98:M103"/>
    <mergeCell ref="M92:M97"/>
    <mergeCell ref="D55:D60"/>
    <mergeCell ref="M55:M56"/>
    <mergeCell ref="C55:C60"/>
    <mergeCell ref="I71:I72"/>
    <mergeCell ref="J71:J72"/>
    <mergeCell ref="K71:K72"/>
    <mergeCell ref="G71:G72"/>
    <mergeCell ref="M68:M73"/>
    <mergeCell ref="B49:B54"/>
    <mergeCell ref="D61:D66"/>
    <mergeCell ref="B61:B66"/>
    <mergeCell ref="C31:C36"/>
    <mergeCell ref="D37:D42"/>
    <mergeCell ref="I11:I12"/>
    <mergeCell ref="C49:C54"/>
    <mergeCell ref="B37:B42"/>
    <mergeCell ref="C18:C24"/>
    <mergeCell ref="D11:D17"/>
    <mergeCell ref="N92:N97"/>
    <mergeCell ref="N74:N79"/>
    <mergeCell ref="E71:E72"/>
    <mergeCell ref="M80:M85"/>
    <mergeCell ref="L71:L72"/>
    <mergeCell ref="F71:F72"/>
    <mergeCell ref="M74:M79"/>
    <mergeCell ref="D92:D97"/>
    <mergeCell ref="N80:N85"/>
    <mergeCell ref="A18:A24"/>
    <mergeCell ref="B18:B24"/>
    <mergeCell ref="N11:N17"/>
    <mergeCell ref="C67:C73"/>
    <mergeCell ref="C61:C66"/>
    <mergeCell ref="C74:C79"/>
    <mergeCell ref="N67:N73"/>
    <mergeCell ref="M57:M60"/>
    <mergeCell ref="M104:M109"/>
    <mergeCell ref="C3:C4"/>
    <mergeCell ref="M15:M17"/>
    <mergeCell ref="N18:N24"/>
    <mergeCell ref="D18:D24"/>
    <mergeCell ref="N104:N109"/>
    <mergeCell ref="N98:N103"/>
    <mergeCell ref="N86:N91"/>
    <mergeCell ref="H71:H72"/>
    <mergeCell ref="F3:G3"/>
    <mergeCell ref="I3:L3"/>
    <mergeCell ref="H3:H4"/>
    <mergeCell ref="N61:N66"/>
    <mergeCell ref="A5:D10"/>
    <mergeCell ref="A3:A4"/>
    <mergeCell ref="B3:B4"/>
    <mergeCell ref="C37:C42"/>
    <mergeCell ref="B11:B17"/>
    <mergeCell ref="M61:M63"/>
    <mergeCell ref="C11:C17"/>
    <mergeCell ref="M46:M48"/>
    <mergeCell ref="S3:S4"/>
    <mergeCell ref="O3:O4"/>
    <mergeCell ref="P3:P4"/>
    <mergeCell ref="Q3:Q4"/>
    <mergeCell ref="R3:R4"/>
    <mergeCell ref="M31:M32"/>
    <mergeCell ref="M18:M24"/>
    <mergeCell ref="A37:A42"/>
    <mergeCell ref="N37:N42"/>
    <mergeCell ref="N5:N10"/>
    <mergeCell ref="N43:N48"/>
    <mergeCell ref="N25:N30"/>
    <mergeCell ref="M25:M30"/>
    <mergeCell ref="N31:N36"/>
    <mergeCell ref="M33:M36"/>
    <mergeCell ref="M13:M14"/>
    <mergeCell ref="A11:A17"/>
    <mergeCell ref="C110:C115"/>
    <mergeCell ref="C25:C30"/>
    <mergeCell ref="B25:B30"/>
    <mergeCell ref="B43:B48"/>
    <mergeCell ref="A43:A48"/>
    <mergeCell ref="C43:C48"/>
    <mergeCell ref="B55:B60"/>
    <mergeCell ref="B31:B36"/>
    <mergeCell ref="A31:A36"/>
    <mergeCell ref="A25:A30"/>
    <mergeCell ref="A134:A139"/>
    <mergeCell ref="A128:A133"/>
    <mergeCell ref="B128:B133"/>
    <mergeCell ref="C128:C133"/>
    <mergeCell ref="B134:B139"/>
    <mergeCell ref="C134:C139"/>
    <mergeCell ref="B98:B103"/>
    <mergeCell ref="B86:B91"/>
    <mergeCell ref="C86:C91"/>
    <mergeCell ref="C98:C103"/>
    <mergeCell ref="B67:B73"/>
    <mergeCell ref="B80:B85"/>
    <mergeCell ref="B74:B79"/>
    <mergeCell ref="B92:B97"/>
    <mergeCell ref="C92:C97"/>
    <mergeCell ref="C80:C85"/>
    <mergeCell ref="A116:A121"/>
    <mergeCell ref="A110:A115"/>
    <mergeCell ref="A104:A109"/>
    <mergeCell ref="A122:A127"/>
    <mergeCell ref="B122:B127"/>
    <mergeCell ref="B104:B109"/>
    <mergeCell ref="B110:B115"/>
    <mergeCell ref="B116:B121"/>
    <mergeCell ref="D128:D133"/>
    <mergeCell ref="N128:N133"/>
    <mergeCell ref="N122:N127"/>
    <mergeCell ref="N116:N121"/>
    <mergeCell ref="N110:N115"/>
    <mergeCell ref="D122:D127"/>
    <mergeCell ref="M110:M115"/>
    <mergeCell ref="D134:D139"/>
    <mergeCell ref="M134:M139"/>
    <mergeCell ref="C116:C121"/>
    <mergeCell ref="C104:C109"/>
    <mergeCell ref="C122:C127"/>
    <mergeCell ref="M122:M127"/>
    <mergeCell ref="D104:D109"/>
    <mergeCell ref="D116:D121"/>
    <mergeCell ref="M116:M121"/>
    <mergeCell ref="D110:D115"/>
    <mergeCell ref="N134:N139"/>
    <mergeCell ref="M128:M133"/>
    <mergeCell ref="N3:N4"/>
    <mergeCell ref="M3:M4"/>
    <mergeCell ref="N49:N54"/>
    <mergeCell ref="M37:M42"/>
    <mergeCell ref="M64:M65"/>
    <mergeCell ref="N55:N60"/>
    <mergeCell ref="M49:M54"/>
    <mergeCell ref="M86:M91"/>
    <mergeCell ref="D3:D4"/>
    <mergeCell ref="A61:A66"/>
    <mergeCell ref="A49:A54"/>
    <mergeCell ref="A98:A103"/>
    <mergeCell ref="A80:A85"/>
    <mergeCell ref="A67:A73"/>
    <mergeCell ref="A86:A91"/>
    <mergeCell ref="A92:A97"/>
    <mergeCell ref="A74:A79"/>
    <mergeCell ref="A55:A60"/>
    <mergeCell ref="A1:M1"/>
    <mergeCell ref="D98:D103"/>
    <mergeCell ref="E3:E4"/>
    <mergeCell ref="D67:D73"/>
    <mergeCell ref="D80:D85"/>
    <mergeCell ref="D74:D79"/>
    <mergeCell ref="M5:M10"/>
    <mergeCell ref="D86:D91"/>
    <mergeCell ref="D43:D48"/>
    <mergeCell ref="M43:M45"/>
  </mergeCells>
  <printOptions horizontalCentered="1"/>
  <pageMargins left="0.7086614173228347" right="0.7086614173228347" top="0.7480314960629921" bottom="0.7480314960629921" header="0.31496062992125984" footer="0.31496062992125984"/>
  <pageSetup fitToWidth="0" horizontalDpi="600" verticalDpi="600" orientation="landscape" paperSize="9" scale="39" r:id="rId1"/>
  <rowBreaks count="13" manualBreakCount="13">
    <brk id="13" max="13" man="1"/>
    <brk id="20" max="13" man="1"/>
    <brk id="35" max="13" man="1"/>
    <brk id="47" max="255" man="1"/>
    <brk id="56" max="255" man="1"/>
    <brk id="65" max="255" man="1"/>
    <brk id="73" max="255" man="1"/>
    <brk id="79" max="255" man="1"/>
    <brk id="91" max="255" man="1"/>
    <brk id="97" max="255" man="1"/>
    <brk id="109" max="255" man="1"/>
    <brk id="118" max="255" man="1"/>
    <brk id="127"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Никитина</cp:lastModifiedBy>
  <cp:lastPrinted>2020-08-04T10:37:27Z</cp:lastPrinted>
  <dcterms:created xsi:type="dcterms:W3CDTF">1996-10-08T23:32:33Z</dcterms:created>
  <dcterms:modified xsi:type="dcterms:W3CDTF">2020-08-10T07:34:11Z</dcterms:modified>
  <cp:category/>
  <cp:version/>
  <cp:contentType/>
  <cp:contentStatus/>
</cp:coreProperties>
</file>