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05" tabRatio="889" activeTab="0"/>
  </bookViews>
  <sheets>
    <sheet name="Таблица поправок по доходам" sheetId="1" r:id="rId1"/>
  </sheets>
  <definedNames>
    <definedName name="Z_2DB83B39_A831_4212_BEA7_73F516BD3A9F_.wvu.FilterData" localSheetId="0" hidden="1">'Таблица поправок по доходам'!$A$4:$K$92</definedName>
    <definedName name="Z_2DB83B39_A831_4212_BEA7_73F516BD3A9F_.wvu.Rows" localSheetId="0" hidden="1">'Таблица поправок по доходам'!#REF!</definedName>
    <definedName name="Z_8BF64052_1B6F_4592_91F3_92288AEABC95_.wvu.FilterData" localSheetId="0" hidden="1">'Таблица поправок по доходам'!$A$4:$K$92</definedName>
    <definedName name="Z_8F53D04B_24B4_43FD_A4E6_52223FE1062C_.wvu.FilterData" localSheetId="0" hidden="1">'Таблица поправок по доходам'!$A$4:$K$92</definedName>
    <definedName name="Z_8F53D04B_24B4_43FD_A4E6_52223FE1062C_.wvu.Rows" localSheetId="0" hidden="1">'Таблица поправок по доходам'!#REF!</definedName>
    <definedName name="Z_9E51A5E1_C5B3_4EA4_B1AF_98AFFD6EC5D1_.wvu.FilterData" localSheetId="0" hidden="1">'Таблица поправок по доходам'!$A$4:$K$92</definedName>
    <definedName name="Z_9E51A5E1_C5B3_4EA4_B1AF_98AFFD6EC5D1_.wvu.Rows" localSheetId="0" hidden="1">'Таблица поправок по доходам'!#REF!</definedName>
    <definedName name="_xlnm.Print_Titles" localSheetId="0">'Таблица поправок по доходам'!$3:$4</definedName>
  </definedNames>
  <calcPr fullCalcOnLoad="1"/>
</workbook>
</file>

<file path=xl/sharedStrings.xml><?xml version="1.0" encoding="utf-8"?>
<sst xmlns="http://schemas.openxmlformats.org/spreadsheetml/2006/main" count="192" uniqueCount="124">
  <si>
    <t>БЕЗВОЗМЕЗДНЫЕ ПОСТУПЛЕНИЯ ОТ ДРУГИХ БЮДЖЕТОВ БЮДЖЕТНОЙ СИСТЕМЫ РОССИЙСКОЙ ФЕДЕРАЦИИ</t>
  </si>
  <si>
    <t>НАИМЕНОВАНИЕ  ДОХОДА</t>
  </si>
  <si>
    <t>КБК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</si>
  <si>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</si>
  <si>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</si>
  <si>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</si>
  <si>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</si>
  <si>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</si>
  <si>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</si>
  <si>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 xml:space="preserve">БЕЗВОЗМЕЗДНЫЕ ПОСТУПЛЕНИЯ </t>
  </si>
  <si>
    <t>Прочие межбюджетные трансферты, передаваемые бюджетам</t>
  </si>
  <si>
    <t>Дотации бюджетам субъектов Российской Федерации и муниципальных образований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</si>
  <si>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</si>
  <si>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проведение Всероссийской переписи населения 2020 года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</si>
  <si>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</si>
  <si>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на создание условий для деятельности народных дружин</t>
  </si>
  <si>
    <t>Субсидии на реализацию полномочий в сфере жилищно-коммунального комплекса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</si>
  <si>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</si>
  <si>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</si>
  <si>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</si>
  <si>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</si>
  <si>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</si>
  <si>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организацию мероприятий при осуществлении деятельности по обращению с животными без владельцев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</si>
  <si>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</si>
  <si>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000 2 00 00000 00 0000 000</t>
  </si>
  <si>
    <t>Прочие межбюджетные трансферты, передаваемые бюджетам городских округов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</si>
  <si>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</si>
  <si>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городских округов</t>
  </si>
  <si>
    <t>Субсидии на развитие сферы культуры в муниципальных образованиях Ханты-Мансийского автономного округа – Югры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</si>
  <si>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</si>
  <si>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Субсидии на софинансирование расходов муниципальных образований по развитию сети спортивных объектов шаговой доступности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</si>
  <si>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</si>
  <si>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городских округов на реализацию программ формирования современной городской среды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</si>
  <si>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градостроительной деятельности, строительства и жилищных отношений</t>
  </si>
  <si>
    <t>Субсидии бюджетам городских округов на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</si>
  <si>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Субсидии бюджетам городских округов на реализацию мероприятий по обеспечению жильем молодых</t>
  </si>
  <si>
    <t>Субсидии на поддержку малого и среднего предпринимательства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</si>
  <si>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</si>
  <si>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на организацию и обеспечение отдыха и оздоровления детей, в том числе в этнической среде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</si>
  <si>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</si>
  <si>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</si>
  <si>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</si>
  <si>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</si>
  <si>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Субвенция на осуществление деятельности по опеке и попечительству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</si>
  <si>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</si>
  <si>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 xml:space="preserve">Субвенции на реализацию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</si>
  <si>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</si>
  <si>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</si>
  <si>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</si>
  <si>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</si>
  <si>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</si>
  <si>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</si>
  <si>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</si>
  <si>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Субвенции на поддержку и развитие животноводства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</si>
  <si>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</si>
  <si>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</si>
  <si>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</si>
  <si>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Уточнение</t>
  </si>
  <si>
    <t>Уточнённый бюджет на 2021 год</t>
  </si>
  <si>
    <t>Уточнённый бюджет на 2022 год</t>
  </si>
  <si>
    <t>Уточнённый бюджет на 2023 год</t>
  </si>
  <si>
    <t>2021 год</t>
  </si>
  <si>
    <t>2022 год</t>
  </si>
  <si>
    <t>2023 год</t>
  </si>
  <si>
    <t>000 2 19 00000 00 0000 000</t>
  </si>
  <si>
    <t>000 2 02 30000 00 0000 150</t>
  </si>
  <si>
    <t>000 2 02 20000 00 0000 150</t>
  </si>
  <si>
    <t>000 2 02 10000 00 0000 150</t>
  </si>
  <si>
    <t>000 2 02 00000 00 0000 000</t>
  </si>
  <si>
    <t>040 2 02 15001 00 0000 150</t>
  </si>
  <si>
    <t>040 2 02 15001 04 0000 150</t>
  </si>
  <si>
    <t xml:space="preserve">040 2 02 20077 04 0000 150 </t>
  </si>
  <si>
    <t xml:space="preserve">040 2 02 25081 04 0000 150 </t>
  </si>
  <si>
    <t xml:space="preserve">040 2 02 25178 04 0000 150 </t>
  </si>
  <si>
    <t>040 2 02 25243 04 0000 150</t>
  </si>
  <si>
    <t>040 2 02 25304 00 0000 150</t>
  </si>
  <si>
    <t>040 2 02 25304 04 0000  150</t>
  </si>
  <si>
    <t>040 2 02 25304 04 0000 150</t>
  </si>
  <si>
    <t xml:space="preserve">040 2 02 25497 04 0000 150 </t>
  </si>
  <si>
    <t>040 2 02 25555 04 0000 150</t>
  </si>
  <si>
    <t xml:space="preserve">040 2 02 29999 04 0000 150 </t>
  </si>
  <si>
    <t>040 2 02 30024 04 0000 150</t>
  </si>
  <si>
    <t xml:space="preserve">040 2 02 30029 04 0000 150 </t>
  </si>
  <si>
    <t xml:space="preserve">040 2 02 35082 04 0000 150 </t>
  </si>
  <si>
    <t xml:space="preserve">040 2 02 35118 04 0000 150 </t>
  </si>
  <si>
    <t>040 2 02 35120 04 0000 150</t>
  </si>
  <si>
    <t xml:space="preserve">040 2 02 35135 04 0000 150 </t>
  </si>
  <si>
    <t>040 2 02 35176 04 0000 150</t>
  </si>
  <si>
    <t xml:space="preserve">040 2 02 35469 04 0000 150 </t>
  </si>
  <si>
    <t xml:space="preserve">040 2 02 35930 04 0000 150 </t>
  </si>
  <si>
    <t>040 2 02 40000 00 0000 150</t>
  </si>
  <si>
    <t>040 2 02 45303 00 0000 150</t>
  </si>
  <si>
    <t>040 2 02 45303 04 0000 150</t>
  </si>
  <si>
    <t>040 2 02 49999 04 0000 150</t>
  </si>
  <si>
    <t>040 2 19 60010 04 0000 150</t>
  </si>
  <si>
    <t>(рубли)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</si>
  <si>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</si>
  <si>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План по решению Думы № 372 от  19.03.2021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</si>
  <si>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</si>
  <si>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040 2 02 25491 00 0000  150</t>
  </si>
  <si>
    <t>040 2 02 49999 00 0000 150</t>
  </si>
  <si>
    <t>Таблица поправок помежбюджетным трансфертам   на 2021 год и на плановый период 2022 и 2023 годов</t>
  </si>
  <si>
    <t xml:space="preserve">040 2 02 29999 04 00000 150 </t>
  </si>
  <si>
    <t>040 2 02 25491 04 0000  150</t>
  </si>
  <si>
    <t>040 2 02 25491 04 0000 150</t>
  </si>
  <si>
    <t>Субсидии на благоустройство территорий муниципальных образований</t>
  </si>
  <si>
    <t>Прочие дотации</t>
  </si>
  <si>
    <t xml:space="preserve">Прочие дотации бюджетам городских округов </t>
  </si>
  <si>
    <t>040 2 02 19999 00 0000 150</t>
  </si>
  <si>
    <t>040 2 02 19999 04 0000 150</t>
  </si>
  <si>
    <t>Дотации бюджетам на поддержку мер по обеспечению сбалансированности бюджетов</t>
  </si>
  <si>
    <t>040 2 02 15002 00 0000 150</t>
  </si>
  <si>
    <t>Дотации бюджетам городских округов на поддержку мер по обеспечению сбалансированности бюджетов</t>
  </si>
  <si>
    <t>040 2 02 15002 04 0000 150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</si>
  <si>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</si>
  <si>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</si>
  <si>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</si>
  <si>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</si>
  <si>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</si>
  <si>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040 2 18 00000 04 0000 150</t>
  </si>
  <si>
    <t>040 2 18 04000 04 0000 150</t>
  </si>
  <si>
    <t>040 2 18 04010 04 0000 150</t>
  </si>
  <si>
    <t>040 2 18 04020 04 0000 150</t>
  </si>
  <si>
    <t>040 2 18 04030 04 0000 150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</si>
</sst>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0"/>
    <numFmt numFmtId="177" formatCode="#,##0.00;[Red]\-#,##0.00;0.00"/>
    <numFmt numFmtId="178" formatCode="* _-#,##0&quot;р.&quot;;* \-#,##0&quot;р.&quot;;* _-&quot;-&quot;&quot;р.&quot;;@"/>
    <numFmt numFmtId="179" formatCode="* #,##0;* \-#,##0;* &quot;-&quot;;@"/>
    <numFmt numFmtId="180" formatCode="* _-#,##0.00&quot;р.&quot;;* \-#,##0.00&quot;р.&quot;;* _-&quot;-&quot;??&quot;р.&quot;;@"/>
    <numFmt numFmtId="181" formatCode="* #,##0.00;* \-#,##0.00;* &quot;-&quot;??;@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0000000"/>
    <numFmt numFmtId="187" formatCode="000000000"/>
    <numFmt numFmtId="188" formatCode="#,##0.0_р_.;[Red]\-#,##0.0_р_."/>
    <numFmt numFmtId="189" formatCode="#,##0.00_р_."/>
    <numFmt numFmtId="190" formatCode="mmm/yyyy"/>
    <numFmt numFmtId="191" formatCode="0.0"/>
    <numFmt numFmtId="192" formatCode="#,##0.00_ ;\-#,##0.00\ "/>
    <numFmt numFmtId="193" formatCode="[$-FC19]d\ mmmm\ yyyy\ &quot;г.&quot;"/>
    <numFmt numFmtId="194" formatCode="d/m"/>
    <numFmt numFmtId="195" formatCode="dd/mm/yy"/>
    <numFmt numFmtId="196" formatCode="#,##0_р_."/>
    <numFmt numFmtId="197" formatCode="0.000"/>
    <numFmt numFmtId="198" formatCode="_-* #,##0.0_р_._-;\-* #,##0.0_р_._-;_-* &quot;-&quot;??_р_._-;_-@_-"/>
    <numFmt numFmtId="199" formatCode="_-* #,##0_р_._-;\-* #,##0_р_._-;_-* &quot;-&quot;??_р_._-;_-@_-"/>
    <numFmt numFmtId="200" formatCode="[$€-2]\ ###,000_);[Red]\([$€-2]\ ###,000\)"/>
    <numFmt numFmtId="201" formatCode="0.0000000"/>
    <numFmt numFmtId="202" formatCode="0.000000"/>
    <numFmt numFmtId="203" formatCode="0.00000"/>
    <numFmt numFmtId="204" formatCode="0.0000"/>
    <numFmt numFmtId="205" formatCode="d/m/yy;@"/>
    <numFmt numFmtId="206" formatCode="dd/mm/yy;@"/>
    <numFmt numFmtId="207" formatCode="#,##0_ ;[Red]\-#,##0\ "/>
    <numFmt numFmtId="208" formatCode="[$-419]d\-mmm\-yyyy;@"/>
    <numFmt numFmtId="209" formatCode="#,##0.00&quot;р.&quot;"/>
    <numFmt numFmtId="210" formatCode="#,##0.0;[Red]\-#,##0.0;0.0"/>
    <numFmt numFmtId="211" formatCode="0.0%"/>
    <numFmt numFmtId="212" formatCode="#,##0.00;[Red]\-#,##0.00"/>
    <numFmt numFmtId="213" formatCode="0\.00\.00\.00\.00"/>
    <numFmt numFmtId="214" formatCode="0\.00\.00\.00000"/>
    <numFmt numFmtId="215" formatCode="00\.0\.00\.00000"/>
    <numFmt numFmtId="216" formatCode="#,##0.00\ &quot;₽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57" applyFont="1" applyFill="1">
      <alignment/>
      <protection/>
    </xf>
    <xf numFmtId="4" fontId="4" fillId="0" borderId="0" xfId="57" applyNumberFormat="1" applyFont="1" applyFill="1" applyBorder="1">
      <alignment/>
      <protection/>
    </xf>
    <xf numFmtId="0" fontId="4" fillId="0" borderId="0" xfId="57" applyFont="1" applyFill="1" applyBorder="1">
      <alignment/>
      <protection/>
    </xf>
    <xf numFmtId="0" fontId="4" fillId="0" borderId="0" xfId="0" applyFont="1" applyFill="1" applyAlignment="1">
      <alignment horizontal="center" vertical="center" wrapText="1"/>
    </xf>
    <xf numFmtId="4" fontId="4" fillId="0" borderId="0" xfId="57" applyNumberFormat="1" applyFont="1" applyFill="1" applyBorder="1" applyAlignment="1">
      <alignment horizontal="right"/>
      <protection/>
    </xf>
    <xf numFmtId="49" fontId="4" fillId="0" borderId="10" xfId="57" applyNumberFormat="1" applyFont="1" applyFill="1" applyBorder="1" applyAlignment="1" applyProtection="1">
      <alignment horizontal="center" wrapText="1"/>
      <protection hidden="1"/>
    </xf>
    <xf numFmtId="4" fontId="4" fillId="0" borderId="10" xfId="57" applyNumberFormat="1" applyFont="1" applyFill="1" applyBorder="1" applyAlignment="1">
      <alignment horizontal="right"/>
      <protection/>
    </xf>
    <xf numFmtId="0" fontId="4" fillId="0" borderId="10" xfId="57" applyNumberFormat="1" applyFont="1" applyFill="1" applyBorder="1" applyAlignment="1" applyProtection="1">
      <alignment horizontal="left" wrapText="1"/>
      <protection hidden="1"/>
    </xf>
    <xf numFmtId="0" fontId="4" fillId="0" borderId="10" xfId="0" applyFont="1" applyFill="1" applyBorder="1" applyAlignment="1">
      <alignment wrapText="1"/>
    </xf>
    <xf numFmtId="0" fontId="6" fillId="0" borderId="0" xfId="57" applyFont="1" applyFill="1">
      <alignment/>
      <protection/>
    </xf>
    <xf numFmtId="0" fontId="4" fillId="0" borderId="11" xfId="57" applyNumberFormat="1" applyFont="1" applyFill="1" applyBorder="1" applyAlignment="1" applyProtection="1">
      <alignment horizontal="left" wrapText="1"/>
      <protection hidden="1"/>
    </xf>
    <xf numFmtId="0" fontId="5" fillId="0" borderId="10" xfId="57" applyNumberFormat="1" applyFont="1" applyFill="1" applyBorder="1" applyAlignment="1" applyProtection="1">
      <alignment horizontal="left" wrapText="1"/>
      <protection hidden="1"/>
    </xf>
    <xf numFmtId="49" fontId="5" fillId="0" borderId="10" xfId="57" applyNumberFormat="1" applyFont="1" applyFill="1" applyBorder="1" applyAlignment="1" applyProtection="1">
      <alignment horizontal="center" wrapText="1"/>
      <protection hidden="1"/>
    </xf>
    <xf numFmtId="4" fontId="5" fillId="0" borderId="10" xfId="57" applyNumberFormat="1" applyFont="1" applyFill="1" applyBorder="1" applyAlignment="1">
      <alignment horizontal="right"/>
      <protection/>
    </xf>
    <xf numFmtId="0" fontId="5" fillId="0" borderId="0" xfId="57" applyFont="1" applyFill="1">
      <alignment/>
      <protection/>
    </xf>
    <xf numFmtId="4" fontId="5" fillId="0" borderId="10" xfId="57" applyNumberFormat="1" applyFont="1" applyFill="1" applyBorder="1" applyAlignment="1" applyProtection="1">
      <alignment horizontal="right" wrapText="1"/>
      <protection hidden="1"/>
    </xf>
    <xf numFmtId="4" fontId="4" fillId="0" borderId="10" xfId="57" applyNumberFormat="1" applyFont="1" applyFill="1" applyBorder="1">
      <alignment/>
      <protection/>
    </xf>
    <xf numFmtId="4" fontId="4" fillId="0" borderId="10" xfId="57" applyNumberFormat="1" applyFont="1" applyFill="1" applyBorder="1" applyAlignment="1" applyProtection="1">
      <alignment horizontal="right" wrapText="1"/>
      <protection hidden="1"/>
    </xf>
    <xf numFmtId="0" fontId="4" fillId="0" borderId="10" xfId="0" applyFont="1" applyFill="1" applyBorder="1" applyAlignment="1">
      <alignment horizontal="justify" vertical="center"/>
    </xf>
    <xf numFmtId="40" fontId="4" fillId="0" borderId="10" xfId="56" applyNumberFormat="1" applyFont="1" applyFill="1" applyBorder="1" applyAlignment="1" applyProtection="1">
      <alignment horizontal="left" wrapText="1"/>
      <protection hidden="1"/>
    </xf>
    <xf numFmtId="0" fontId="4" fillId="0" borderId="0" xfId="0" applyFont="1" applyFill="1" applyAlignment="1">
      <alignment horizontal="center"/>
    </xf>
    <xf numFmtId="0" fontId="45" fillId="0" borderId="10" xfId="57" applyNumberFormat="1" applyFont="1" applyFill="1" applyBorder="1" applyAlignment="1" applyProtection="1">
      <alignment horizontal="left" wrapText="1"/>
      <protection hidden="1"/>
    </xf>
    <xf numFmtId="49" fontId="45" fillId="0" borderId="10" xfId="57" applyNumberFormat="1" applyFont="1" applyFill="1" applyBorder="1" applyAlignment="1" applyProtection="1">
      <alignment horizontal="center" wrapText="1"/>
      <protection hidden="1"/>
    </xf>
    <xf numFmtId="4" fontId="45" fillId="0" borderId="10" xfId="57" applyNumberFormat="1" applyFont="1" applyFill="1" applyBorder="1" applyAlignment="1" applyProtection="1">
      <alignment horizontal="right" wrapText="1"/>
      <protection hidden="1"/>
    </xf>
    <xf numFmtId="0" fontId="45" fillId="0" borderId="0" xfId="57" applyFont="1" applyFill="1">
      <alignment/>
      <protection/>
    </xf>
    <xf numFmtId="21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7" applyNumberFormat="1" applyFont="1" applyFill="1" applyBorder="1" applyAlignment="1" applyProtection="1">
      <alignment vertical="top" wrapText="1"/>
      <protection hidden="1"/>
    </xf>
    <xf numFmtId="0" fontId="4" fillId="0" borderId="0" xfId="57" applyFont="1" applyFill="1" applyAlignment="1">
      <alignment horizontal="left"/>
      <protection/>
    </xf>
    <xf numFmtId="49" fontId="4" fillId="0" borderId="0" xfId="57" applyNumberFormat="1" applyFont="1" applyFill="1">
      <alignment/>
      <protection/>
    </xf>
    <xf numFmtId="0" fontId="5" fillId="0" borderId="10" xfId="57" applyNumberFormat="1" applyFont="1" applyFill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/>
    </xf>
    <xf numFmtId="4" fontId="45" fillId="0" borderId="0" xfId="57" applyNumberFormat="1" applyFont="1" applyFill="1" applyBorder="1">
      <alignment/>
      <protection/>
    </xf>
    <xf numFmtId="0" fontId="46" fillId="0" borderId="12" xfId="57" applyNumberFormat="1" applyFont="1" applyFill="1" applyBorder="1" applyAlignment="1">
      <alignment horizontal="center" vertical="center" wrapText="1"/>
      <protection/>
    </xf>
    <xf numFmtId="4" fontId="46" fillId="0" borderId="10" xfId="57" applyNumberFormat="1" applyFont="1" applyFill="1" applyBorder="1" applyAlignment="1">
      <alignment horizontal="right"/>
      <protection/>
    </xf>
    <xf numFmtId="4" fontId="46" fillId="0" borderId="10" xfId="57" applyNumberFormat="1" applyFont="1" applyFill="1" applyBorder="1" applyAlignment="1" applyProtection="1">
      <alignment horizontal="right" wrapText="1"/>
      <protection hidden="1"/>
    </xf>
    <xf numFmtId="4" fontId="45" fillId="0" borderId="10" xfId="57" applyNumberFormat="1" applyFont="1" applyFill="1" applyBorder="1" applyAlignment="1">
      <alignment horizontal="right"/>
      <protection/>
    </xf>
    <xf numFmtId="4" fontId="45" fillId="0" borderId="10" xfId="57" applyNumberFormat="1" applyFont="1" applyFill="1" applyBorder="1">
      <alignment/>
      <protection/>
    </xf>
    <xf numFmtId="0" fontId="45" fillId="0" borderId="0" xfId="57" applyFont="1" applyFill="1" applyBorder="1">
      <alignment/>
      <protection/>
    </xf>
    <xf numFmtId="0" fontId="4" fillId="32" borderId="10" xfId="57" applyNumberFormat="1" applyFont="1" applyFill="1" applyBorder="1" applyAlignment="1" applyProtection="1">
      <alignment horizontal="left" wrapText="1"/>
      <protection hidden="1"/>
    </xf>
    <xf numFmtId="0" fontId="8" fillId="32" borderId="10" xfId="57" applyNumberFormat="1" applyFont="1" applyFill="1" applyBorder="1" applyAlignment="1" applyProtection="1">
      <alignment horizontal="left" wrapText="1"/>
      <protection hidden="1"/>
    </xf>
    <xf numFmtId="0" fontId="7" fillId="32" borderId="10" xfId="57" applyNumberFormat="1" applyFont="1" applyFill="1" applyBorder="1" applyAlignment="1" applyProtection="1">
      <alignment horizontal="left" wrapText="1"/>
      <protection hidden="1"/>
    </xf>
    <xf numFmtId="49" fontId="5" fillId="32" borderId="10" xfId="57" applyNumberFormat="1" applyFont="1" applyFill="1" applyBorder="1" applyAlignment="1" applyProtection="1">
      <alignment horizontal="center" wrapText="1"/>
      <protection hidden="1"/>
    </xf>
    <xf numFmtId="49" fontId="4" fillId="32" borderId="10" xfId="57" applyNumberFormat="1" applyFont="1" applyFill="1" applyBorder="1" applyAlignment="1" applyProtection="1">
      <alignment horizontal="center" wrapText="1"/>
      <protection hidden="1"/>
    </xf>
    <xf numFmtId="0" fontId="5" fillId="32" borderId="10" xfId="57" applyNumberFormat="1" applyFont="1" applyFill="1" applyBorder="1" applyAlignment="1" applyProtection="1">
      <alignment vertical="top" wrapText="1"/>
      <protection hidden="1"/>
    </xf>
    <xf numFmtId="0" fontId="4" fillId="32" borderId="10" xfId="57" applyNumberFormat="1" applyFont="1" applyFill="1" applyBorder="1" applyAlignment="1" applyProtection="1">
      <alignment vertical="top" wrapText="1"/>
      <protection hidden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57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horizontal="center"/>
      <protection/>
    </xf>
    <xf numFmtId="0" fontId="5" fillId="0" borderId="13" xfId="57" applyFont="1" applyFill="1" applyBorder="1" applyAlignment="1">
      <alignment horizontal="center"/>
      <protection/>
    </xf>
    <xf numFmtId="0" fontId="5" fillId="0" borderId="14" xfId="57" applyFont="1" applyFill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1" xfId="56"/>
    <cellStyle name="Обычный_Tmp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86" sqref="E86"/>
    </sheetView>
  </sheetViews>
  <sheetFormatPr defaultColWidth="9.00390625" defaultRowHeight="12.75"/>
  <cols>
    <col min="1" max="1" width="95.25390625" style="28" customWidth="1"/>
    <col min="2" max="2" width="24.625" style="29" bestFit="1" customWidth="1"/>
    <col min="3" max="3" width="14.75390625" style="38" customWidth="1"/>
    <col min="4" max="11" width="14.75390625" style="3" customWidth="1"/>
    <col min="12" max="16384" width="9.125" style="1" customWidth="1"/>
  </cols>
  <sheetData>
    <row r="1" spans="1:11" ht="12.75">
      <c r="A1" s="46" t="s">
        <v>101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4"/>
      <c r="B2" s="4"/>
      <c r="C2" s="32"/>
      <c r="D2" s="2"/>
      <c r="E2" s="2"/>
      <c r="F2" s="2"/>
      <c r="G2" s="2"/>
      <c r="H2" s="2"/>
      <c r="I2" s="2"/>
      <c r="J2" s="2"/>
      <c r="K2" s="5" t="s">
        <v>95</v>
      </c>
    </row>
    <row r="3" spans="1:11" ht="12.75">
      <c r="A3" s="47" t="s">
        <v>1</v>
      </c>
      <c r="B3" s="47" t="s">
        <v>2</v>
      </c>
      <c r="C3" s="48" t="s">
        <v>61</v>
      </c>
      <c r="D3" s="49"/>
      <c r="E3" s="49"/>
      <c r="F3" s="50" t="s">
        <v>62</v>
      </c>
      <c r="G3" s="51"/>
      <c r="H3" s="48"/>
      <c r="I3" s="49" t="s">
        <v>63</v>
      </c>
      <c r="J3" s="49"/>
      <c r="K3" s="49"/>
    </row>
    <row r="4" spans="1:11" ht="51">
      <c r="A4" s="47"/>
      <c r="B4" s="47"/>
      <c r="C4" s="33" t="s">
        <v>97</v>
      </c>
      <c r="D4" s="30" t="s">
        <v>57</v>
      </c>
      <c r="E4" s="30" t="s">
        <v>58</v>
      </c>
      <c r="F4" s="33" t="s">
        <v>97</v>
      </c>
      <c r="G4" s="30" t="s">
        <v>57</v>
      </c>
      <c r="H4" s="30" t="s">
        <v>59</v>
      </c>
      <c r="I4" s="33" t="s">
        <v>97</v>
      </c>
      <c r="J4" s="30" t="s">
        <v>57</v>
      </c>
      <c r="K4" s="30" t="s">
        <v>60</v>
      </c>
    </row>
    <row r="5" spans="1:11" s="15" customFormat="1" ht="12.75">
      <c r="A5" s="12" t="s">
        <v>9</v>
      </c>
      <c r="B5" s="13" t="s">
        <v>24</v>
      </c>
      <c r="C5" s="34">
        <f>C6+C86+C91</f>
        <v>2671270446.2400002</v>
      </c>
      <c r="D5" s="34">
        <f aca="true" t="shared" si="0" ref="D5:K5">D6+D86+D91</f>
        <v>19646300</v>
      </c>
      <c r="E5" s="34">
        <f t="shared" si="0"/>
        <v>2690916746.2400002</v>
      </c>
      <c r="F5" s="34">
        <f t="shared" si="0"/>
        <v>2100755400</v>
      </c>
      <c r="G5" s="34">
        <f t="shared" si="0"/>
        <v>0</v>
      </c>
      <c r="H5" s="34">
        <f t="shared" si="0"/>
        <v>2100755400</v>
      </c>
      <c r="I5" s="34">
        <f t="shared" si="0"/>
        <v>2110207000</v>
      </c>
      <c r="J5" s="34">
        <f t="shared" si="0"/>
        <v>0</v>
      </c>
      <c r="K5" s="34">
        <f t="shared" si="0"/>
        <v>2110207000</v>
      </c>
    </row>
    <row r="6" spans="1:11" s="15" customFormat="1" ht="25.5">
      <c r="A6" s="12" t="s">
        <v>0</v>
      </c>
      <c r="B6" s="13" t="s">
        <v>68</v>
      </c>
      <c r="C6" s="35">
        <f aca="true" t="shared" si="1" ref="C6:K6">C7+C14+C48+C81</f>
        <v>2731020941.7200003</v>
      </c>
      <c r="D6" s="16">
        <f t="shared" si="1"/>
        <v>19646300</v>
      </c>
      <c r="E6" s="16">
        <f t="shared" si="1"/>
        <v>2750667241.7200003</v>
      </c>
      <c r="F6" s="16">
        <f t="shared" si="1"/>
        <v>2100755400</v>
      </c>
      <c r="G6" s="16">
        <f t="shared" si="1"/>
        <v>0</v>
      </c>
      <c r="H6" s="16">
        <f t="shared" si="1"/>
        <v>2100755400</v>
      </c>
      <c r="I6" s="16">
        <f t="shared" si="1"/>
        <v>2110207000</v>
      </c>
      <c r="J6" s="16">
        <f t="shared" si="1"/>
        <v>0</v>
      </c>
      <c r="K6" s="16">
        <f t="shared" si="1"/>
        <v>2110207000</v>
      </c>
    </row>
    <row r="7" spans="1:11" ht="12.75">
      <c r="A7" s="12" t="s">
        <v>11</v>
      </c>
      <c r="B7" s="13" t="s">
        <v>67</v>
      </c>
      <c r="C7" s="34">
        <f>C8+C10+C12</f>
        <v>376522500</v>
      </c>
      <c r="D7" s="34">
        <f aca="true" t="shared" si="2" ref="D7:K7">D8+D10+D12</f>
        <v>19646300</v>
      </c>
      <c r="E7" s="34">
        <f t="shared" si="2"/>
        <v>396168800</v>
      </c>
      <c r="F7" s="34">
        <f t="shared" si="2"/>
        <v>287804600</v>
      </c>
      <c r="G7" s="34">
        <f t="shared" si="2"/>
        <v>0</v>
      </c>
      <c r="H7" s="34">
        <f t="shared" si="2"/>
        <v>287804600</v>
      </c>
      <c r="I7" s="34">
        <f t="shared" si="2"/>
        <v>297518400</v>
      </c>
      <c r="J7" s="34">
        <f t="shared" si="2"/>
        <v>0</v>
      </c>
      <c r="K7" s="34">
        <f t="shared" si="2"/>
        <v>297518400</v>
      </c>
    </row>
    <row r="8" spans="1:11" ht="12.75">
      <c r="A8" s="12" t="s">
        <v>5</v>
      </c>
      <c r="B8" s="13" t="s">
        <v>69</v>
      </c>
      <c r="C8" s="34">
        <f>SUM(C9)</f>
        <v>347009900</v>
      </c>
      <c r="D8" s="14">
        <f aca="true" t="shared" si="3" ref="D8:K8">SUM(D9)</f>
        <v>0</v>
      </c>
      <c r="E8" s="14">
        <f t="shared" si="3"/>
        <v>347009900</v>
      </c>
      <c r="F8" s="14">
        <f t="shared" si="3"/>
        <v>287804600</v>
      </c>
      <c r="G8" s="14">
        <f t="shared" si="3"/>
        <v>0</v>
      </c>
      <c r="H8" s="14">
        <f t="shared" si="3"/>
        <v>287804600</v>
      </c>
      <c r="I8" s="14">
        <f t="shared" si="3"/>
        <v>297518400</v>
      </c>
      <c r="J8" s="14">
        <f t="shared" si="3"/>
        <v>0</v>
      </c>
      <c r="K8" s="14">
        <f t="shared" si="3"/>
        <v>297518400</v>
      </c>
    </row>
    <row r="9" spans="1:11" ht="25.5">
      <c r="A9" s="8" t="s">
        <v>37</v>
      </c>
      <c r="B9" s="6" t="s">
        <v>70</v>
      </c>
      <c r="C9" s="37">
        <v>347009900</v>
      </c>
      <c r="D9" s="17">
        <v>0</v>
      </c>
      <c r="E9" s="17">
        <f>C9+D9</f>
        <v>347009900</v>
      </c>
      <c r="F9" s="17">
        <v>287804600</v>
      </c>
      <c r="G9" s="17"/>
      <c r="H9" s="17">
        <f>G9+F9</f>
        <v>287804600</v>
      </c>
      <c r="I9" s="17">
        <v>297518400</v>
      </c>
      <c r="J9" s="17">
        <v>0</v>
      </c>
      <c r="K9" s="17">
        <f>J9+I9</f>
        <v>297518400</v>
      </c>
    </row>
    <row r="10" spans="1:11" ht="12.75">
      <c r="A10" s="12" t="s">
        <v>110</v>
      </c>
      <c r="B10" s="42" t="s">
        <v>111</v>
      </c>
      <c r="C10" s="37">
        <f>C11</f>
        <v>0</v>
      </c>
      <c r="D10" s="37">
        <f aca="true" t="shared" si="4" ref="D10:K10">D11</f>
        <v>13788100</v>
      </c>
      <c r="E10" s="37">
        <f t="shared" si="4"/>
        <v>13788100</v>
      </c>
      <c r="F10" s="37">
        <f t="shared" si="4"/>
        <v>0</v>
      </c>
      <c r="G10" s="37">
        <f t="shared" si="4"/>
        <v>0</v>
      </c>
      <c r="H10" s="37">
        <f t="shared" si="4"/>
        <v>0</v>
      </c>
      <c r="I10" s="37">
        <f t="shared" si="4"/>
        <v>0</v>
      </c>
      <c r="J10" s="37">
        <f t="shared" si="4"/>
        <v>0</v>
      </c>
      <c r="K10" s="37">
        <f t="shared" si="4"/>
        <v>0</v>
      </c>
    </row>
    <row r="11" spans="1:11" ht="12.75">
      <c r="A11" s="8" t="s">
        <v>112</v>
      </c>
      <c r="B11" s="43" t="s">
        <v>113</v>
      </c>
      <c r="C11" s="37">
        <v>0</v>
      </c>
      <c r="D11" s="17">
        <v>13788100</v>
      </c>
      <c r="E11" s="17">
        <f>C11+D11</f>
        <v>13788100</v>
      </c>
      <c r="F11" s="17">
        <v>0</v>
      </c>
      <c r="G11" s="17">
        <v>0</v>
      </c>
      <c r="H11" s="17">
        <f>F11+G11</f>
        <v>0</v>
      </c>
      <c r="I11" s="17">
        <v>0</v>
      </c>
      <c r="J11" s="17">
        <v>0</v>
      </c>
      <c r="K11" s="17">
        <f>I11+J11</f>
        <v>0</v>
      </c>
    </row>
    <row r="12" spans="1:11" ht="15.75">
      <c r="A12" s="41" t="s">
        <v>106</v>
      </c>
      <c r="B12" s="13" t="s">
        <v>108</v>
      </c>
      <c r="C12" s="37">
        <f>C13</f>
        <v>29512600</v>
      </c>
      <c r="D12" s="37">
        <f aca="true" t="shared" si="5" ref="D12:K12">D13</f>
        <v>5858200</v>
      </c>
      <c r="E12" s="37">
        <f t="shared" si="5"/>
        <v>35370800</v>
      </c>
      <c r="F12" s="37">
        <f t="shared" si="5"/>
        <v>0</v>
      </c>
      <c r="G12" s="37">
        <f t="shared" si="5"/>
        <v>0</v>
      </c>
      <c r="H12" s="37">
        <f t="shared" si="5"/>
        <v>0</v>
      </c>
      <c r="I12" s="37">
        <f t="shared" si="5"/>
        <v>0</v>
      </c>
      <c r="J12" s="37">
        <f t="shared" si="5"/>
        <v>0</v>
      </c>
      <c r="K12" s="37">
        <f t="shared" si="5"/>
        <v>0</v>
      </c>
    </row>
    <row r="13" spans="1:11" ht="15.75">
      <c r="A13" s="40" t="s">
        <v>107</v>
      </c>
      <c r="B13" s="6" t="s">
        <v>109</v>
      </c>
      <c r="C13" s="37">
        <v>29512600</v>
      </c>
      <c r="D13" s="17">
        <v>5858200</v>
      </c>
      <c r="E13" s="17">
        <f>C13+D13</f>
        <v>35370800</v>
      </c>
      <c r="F13" s="17">
        <v>0</v>
      </c>
      <c r="G13" s="17"/>
      <c r="H13" s="17">
        <f>F13+G13</f>
        <v>0</v>
      </c>
      <c r="I13" s="17">
        <v>0</v>
      </c>
      <c r="J13" s="17"/>
      <c r="K13" s="17">
        <f>I13+J13</f>
        <v>0</v>
      </c>
    </row>
    <row r="14" spans="1:11" ht="12.75">
      <c r="A14" s="12" t="s">
        <v>6</v>
      </c>
      <c r="B14" s="31" t="s">
        <v>66</v>
      </c>
      <c r="C14" s="34">
        <f>C15+C17+C20+C23+C26+C32+C29+C35+C38</f>
        <v>844721613.72</v>
      </c>
      <c r="D14" s="14">
        <f aca="true" t="shared" si="6" ref="D14:K14">D15+D17+D20+D23+D26+D32+D29+D35+D38</f>
        <v>0</v>
      </c>
      <c r="E14" s="14">
        <f t="shared" si="6"/>
        <v>844721613.72</v>
      </c>
      <c r="F14" s="14">
        <f t="shared" si="6"/>
        <v>333206900</v>
      </c>
      <c r="G14" s="14">
        <f t="shared" si="6"/>
        <v>0</v>
      </c>
      <c r="H14" s="14">
        <f t="shared" si="6"/>
        <v>333206900</v>
      </c>
      <c r="I14" s="14">
        <f t="shared" si="6"/>
        <v>304707500</v>
      </c>
      <c r="J14" s="14">
        <f t="shared" si="6"/>
        <v>0</v>
      </c>
      <c r="K14" s="14">
        <f t="shared" si="6"/>
        <v>304707500</v>
      </c>
    </row>
    <row r="15" spans="1:11" ht="25.5">
      <c r="A15" s="8" t="s">
        <v>12</v>
      </c>
      <c r="B15" s="6" t="s">
        <v>71</v>
      </c>
      <c r="C15" s="24">
        <f>C16</f>
        <v>111380300</v>
      </c>
      <c r="D15" s="18">
        <f aca="true" t="shared" si="7" ref="D15:K15">D16</f>
        <v>0</v>
      </c>
      <c r="E15" s="18">
        <f t="shared" si="7"/>
        <v>111380300</v>
      </c>
      <c r="F15" s="18">
        <f t="shared" si="7"/>
        <v>0</v>
      </c>
      <c r="G15" s="18">
        <f t="shared" si="7"/>
        <v>0</v>
      </c>
      <c r="H15" s="18">
        <f t="shared" si="7"/>
        <v>0</v>
      </c>
      <c r="I15" s="18">
        <f t="shared" si="7"/>
        <v>0</v>
      </c>
      <c r="J15" s="18">
        <f t="shared" si="7"/>
        <v>0</v>
      </c>
      <c r="K15" s="18">
        <f t="shared" si="7"/>
        <v>0</v>
      </c>
    </row>
    <row r="16" spans="1:11" ht="25.5">
      <c r="A16" s="8" t="s">
        <v>12</v>
      </c>
      <c r="B16" s="6" t="s">
        <v>71</v>
      </c>
      <c r="C16" s="24">
        <v>111380300</v>
      </c>
      <c r="D16" s="18">
        <v>0</v>
      </c>
      <c r="E16" s="18">
        <f>C16+D16</f>
        <v>111380300</v>
      </c>
      <c r="F16" s="18">
        <v>0</v>
      </c>
      <c r="G16" s="18">
        <v>0</v>
      </c>
      <c r="H16" s="18">
        <f>F16+G16</f>
        <v>0</v>
      </c>
      <c r="I16" s="18">
        <v>0</v>
      </c>
      <c r="J16" s="18">
        <v>0</v>
      </c>
      <c r="K16" s="18">
        <f>I16+J16</f>
        <v>0</v>
      </c>
    </row>
    <row r="17" spans="1:11" ht="38.25">
      <c r="A17" s="8" t="s">
        <v>31</v>
      </c>
      <c r="B17" s="6" t="s">
        <v>72</v>
      </c>
      <c r="C17" s="24">
        <f>SUM(C18:C19)</f>
        <v>179400</v>
      </c>
      <c r="D17" s="18">
        <f aca="true" t="shared" si="8" ref="D17:K17">SUM(D18:D19)</f>
        <v>0</v>
      </c>
      <c r="E17" s="18">
        <f t="shared" si="8"/>
        <v>179400</v>
      </c>
      <c r="F17" s="18">
        <f t="shared" si="8"/>
        <v>190000</v>
      </c>
      <c r="G17" s="18">
        <f t="shared" si="8"/>
        <v>0</v>
      </c>
      <c r="H17" s="18">
        <f t="shared" si="8"/>
        <v>190000</v>
      </c>
      <c r="I17" s="18">
        <f t="shared" si="8"/>
        <v>190000</v>
      </c>
      <c r="J17" s="18">
        <f t="shared" si="8"/>
        <v>0</v>
      </c>
      <c r="K17" s="18">
        <f t="shared" si="8"/>
        <v>190000</v>
      </c>
    </row>
    <row r="18" spans="1:11" ht="38.25">
      <c r="A18" s="9" t="s">
        <v>31</v>
      </c>
      <c r="B18" s="6" t="s">
        <v>72</v>
      </c>
      <c r="C18" s="24">
        <v>125580.21</v>
      </c>
      <c r="D18" s="18">
        <v>0</v>
      </c>
      <c r="E18" s="18">
        <f>C18+D18</f>
        <v>125580.21</v>
      </c>
      <c r="F18" s="18">
        <v>104500</v>
      </c>
      <c r="G18" s="18">
        <v>0</v>
      </c>
      <c r="H18" s="18">
        <f>F18+G18</f>
        <v>104500</v>
      </c>
      <c r="I18" s="18">
        <v>104500</v>
      </c>
      <c r="J18" s="18">
        <v>0</v>
      </c>
      <c r="K18" s="18">
        <f>I18+J18</f>
        <v>104500</v>
      </c>
    </row>
    <row r="19" spans="1:11" ht="38.25">
      <c r="A19" s="9" t="s">
        <v>31</v>
      </c>
      <c r="B19" s="6" t="s">
        <v>72</v>
      </c>
      <c r="C19" s="24">
        <v>53819.79</v>
      </c>
      <c r="D19" s="18">
        <v>0</v>
      </c>
      <c r="E19" s="18">
        <f>C19+D19</f>
        <v>53819.79</v>
      </c>
      <c r="F19" s="18">
        <v>85500</v>
      </c>
      <c r="G19" s="18">
        <v>0</v>
      </c>
      <c r="H19" s="18">
        <f>F19+G19</f>
        <v>85500</v>
      </c>
      <c r="I19" s="18">
        <v>85500</v>
      </c>
      <c r="J19" s="18">
        <v>0</v>
      </c>
      <c r="K19" s="18">
        <f>I19+J19</f>
        <v>85500</v>
      </c>
    </row>
    <row r="20" spans="1:11" ht="25.5">
      <c r="A20" s="8" t="s">
        <v>34</v>
      </c>
      <c r="B20" s="6" t="s">
        <v>73</v>
      </c>
      <c r="C20" s="24">
        <f>SUM(C21:C22)</f>
        <v>222601100</v>
      </c>
      <c r="D20" s="18">
        <f aca="true" t="shared" si="9" ref="D20:K20">SUM(D21:D22)</f>
        <v>0</v>
      </c>
      <c r="E20" s="18">
        <f t="shared" si="9"/>
        <v>222601100</v>
      </c>
      <c r="F20" s="18">
        <f t="shared" si="9"/>
        <v>205838900</v>
      </c>
      <c r="G20" s="18">
        <f t="shared" si="9"/>
        <v>0</v>
      </c>
      <c r="H20" s="18">
        <f>SUM(H21:H22)</f>
        <v>205838900</v>
      </c>
      <c r="I20" s="18">
        <f t="shared" si="9"/>
        <v>205838900</v>
      </c>
      <c r="J20" s="18">
        <f t="shared" si="9"/>
        <v>0</v>
      </c>
      <c r="K20" s="18">
        <f t="shared" si="9"/>
        <v>205838900</v>
      </c>
    </row>
    <row r="21" spans="1:11" ht="25.5">
      <c r="A21" s="9" t="s">
        <v>34</v>
      </c>
      <c r="B21" s="6" t="s">
        <v>73</v>
      </c>
      <c r="C21" s="24">
        <v>155820800</v>
      </c>
      <c r="D21" s="18">
        <v>0</v>
      </c>
      <c r="E21" s="18">
        <f>C21+D21</f>
        <v>155820800</v>
      </c>
      <c r="F21" s="18">
        <f>205838900-F22</f>
        <v>113211400</v>
      </c>
      <c r="G21" s="18">
        <v>0</v>
      </c>
      <c r="H21" s="18">
        <f>F21+G21</f>
        <v>113211400</v>
      </c>
      <c r="I21" s="18">
        <v>113211400</v>
      </c>
      <c r="J21" s="18">
        <v>0</v>
      </c>
      <c r="K21" s="18">
        <f>I21+J21</f>
        <v>113211400</v>
      </c>
    </row>
    <row r="22" spans="1:11" ht="25.5">
      <c r="A22" s="9" t="s">
        <v>34</v>
      </c>
      <c r="B22" s="6" t="s">
        <v>73</v>
      </c>
      <c r="C22" s="24">
        <v>66780300</v>
      </c>
      <c r="D22" s="18">
        <v>0</v>
      </c>
      <c r="E22" s="18">
        <f>C22+D22</f>
        <v>66780300</v>
      </c>
      <c r="F22" s="18">
        <v>92627500</v>
      </c>
      <c r="G22" s="18">
        <v>0</v>
      </c>
      <c r="H22" s="18">
        <f>F22+G22</f>
        <v>92627500</v>
      </c>
      <c r="I22" s="18">
        <v>92627500</v>
      </c>
      <c r="J22" s="18">
        <v>0</v>
      </c>
      <c r="K22" s="18">
        <f>I22+J22</f>
        <v>92627500</v>
      </c>
    </row>
    <row r="23" spans="1:11" ht="25.5">
      <c r="A23" s="8" t="s">
        <v>14</v>
      </c>
      <c r="B23" s="6" t="s">
        <v>74</v>
      </c>
      <c r="C23" s="24">
        <f>C24+C25</f>
        <v>323924700</v>
      </c>
      <c r="D23" s="24">
        <f>D24+D25</f>
        <v>0</v>
      </c>
      <c r="E23" s="18">
        <f aca="true" t="shared" si="10" ref="E23:K23">E24+E25</f>
        <v>323924700</v>
      </c>
      <c r="F23" s="18">
        <f t="shared" si="10"/>
        <v>0</v>
      </c>
      <c r="G23" s="18">
        <f t="shared" si="10"/>
        <v>0</v>
      </c>
      <c r="H23" s="18">
        <f t="shared" si="10"/>
        <v>0</v>
      </c>
      <c r="I23" s="18">
        <f t="shared" si="10"/>
        <v>0</v>
      </c>
      <c r="J23" s="18">
        <f t="shared" si="10"/>
        <v>0</v>
      </c>
      <c r="K23" s="18">
        <f t="shared" si="10"/>
        <v>0</v>
      </c>
    </row>
    <row r="24" spans="1:11" ht="25.5">
      <c r="A24" s="9" t="s">
        <v>14</v>
      </c>
      <c r="B24" s="6" t="s">
        <v>74</v>
      </c>
      <c r="C24" s="24">
        <v>197594100</v>
      </c>
      <c r="D24" s="18">
        <v>0</v>
      </c>
      <c r="E24" s="18">
        <f>C24+D24</f>
        <v>197594100</v>
      </c>
      <c r="F24" s="18">
        <v>0</v>
      </c>
      <c r="G24" s="18">
        <v>0</v>
      </c>
      <c r="H24" s="18">
        <f>F24+G24</f>
        <v>0</v>
      </c>
      <c r="I24" s="18">
        <v>0</v>
      </c>
      <c r="J24" s="18">
        <v>0</v>
      </c>
      <c r="K24" s="18">
        <f>I24+J24</f>
        <v>0</v>
      </c>
    </row>
    <row r="25" spans="1:11" ht="25.5">
      <c r="A25" s="9" t="s">
        <v>14</v>
      </c>
      <c r="B25" s="6" t="s">
        <v>74</v>
      </c>
      <c r="C25" s="24">
        <v>126330600</v>
      </c>
      <c r="D25" s="18">
        <v>0</v>
      </c>
      <c r="E25" s="18">
        <f>C25+D25</f>
        <v>126330600</v>
      </c>
      <c r="F25" s="18">
        <v>0</v>
      </c>
      <c r="G25" s="18">
        <v>0</v>
      </c>
      <c r="H25" s="18">
        <f>F25+G25</f>
        <v>0</v>
      </c>
      <c r="I25" s="18">
        <v>0</v>
      </c>
      <c r="J25" s="18">
        <v>0</v>
      </c>
      <c r="K25" s="18">
        <f>I25+J25</f>
        <v>0</v>
      </c>
    </row>
    <row r="26" spans="1:11" ht="25.5">
      <c r="A26" s="8" t="s">
        <v>26</v>
      </c>
      <c r="B26" s="6" t="s">
        <v>75</v>
      </c>
      <c r="C26" s="24">
        <f aca="true" t="shared" si="11" ref="C26:K26">C27+C28</f>
        <v>33271700</v>
      </c>
      <c r="D26" s="18">
        <f t="shared" si="11"/>
        <v>0</v>
      </c>
      <c r="E26" s="18">
        <f t="shared" si="11"/>
        <v>33271700</v>
      </c>
      <c r="F26" s="18">
        <f t="shared" si="11"/>
        <v>34991800</v>
      </c>
      <c r="G26" s="18">
        <f t="shared" si="11"/>
        <v>0</v>
      </c>
      <c r="H26" s="18">
        <f t="shared" si="11"/>
        <v>34991800</v>
      </c>
      <c r="I26" s="18">
        <f t="shared" si="11"/>
        <v>32958700</v>
      </c>
      <c r="J26" s="18">
        <f t="shared" si="11"/>
        <v>0</v>
      </c>
      <c r="K26" s="18">
        <f t="shared" si="11"/>
        <v>32958700</v>
      </c>
    </row>
    <row r="27" spans="1:11" ht="25.5">
      <c r="A27" s="19" t="s">
        <v>23</v>
      </c>
      <c r="B27" s="6" t="s">
        <v>76</v>
      </c>
      <c r="C27" s="24">
        <v>23290200</v>
      </c>
      <c r="D27" s="18">
        <v>0</v>
      </c>
      <c r="E27" s="18">
        <f>C27+D27</f>
        <v>23290200</v>
      </c>
      <c r="F27" s="18">
        <v>19245500</v>
      </c>
      <c r="G27" s="18">
        <v>0</v>
      </c>
      <c r="H27" s="18">
        <f>F27+G27</f>
        <v>19245500</v>
      </c>
      <c r="I27" s="18">
        <v>18127300</v>
      </c>
      <c r="J27" s="18">
        <v>0</v>
      </c>
      <c r="K27" s="18">
        <f>I27+J27</f>
        <v>18127300</v>
      </c>
    </row>
    <row r="28" spans="1:11" ht="25.5">
      <c r="A28" s="19" t="s">
        <v>23</v>
      </c>
      <c r="B28" s="6" t="s">
        <v>77</v>
      </c>
      <c r="C28" s="24">
        <v>9981500</v>
      </c>
      <c r="D28" s="18">
        <v>0</v>
      </c>
      <c r="E28" s="18">
        <f>C28+D28</f>
        <v>9981500</v>
      </c>
      <c r="F28" s="18">
        <v>15746300</v>
      </c>
      <c r="G28" s="18">
        <v>0</v>
      </c>
      <c r="H28" s="18">
        <f>F28+G28</f>
        <v>15746300</v>
      </c>
      <c r="I28" s="18">
        <v>14831400</v>
      </c>
      <c r="J28" s="18">
        <v>0</v>
      </c>
      <c r="K28" s="18">
        <f>I28+J28</f>
        <v>14831400</v>
      </c>
    </row>
    <row r="29" spans="1:11" ht="25.5">
      <c r="A29" s="19" t="s">
        <v>98</v>
      </c>
      <c r="B29" s="6" t="s">
        <v>99</v>
      </c>
      <c r="C29" s="24">
        <f aca="true" t="shared" si="12" ref="C29:K29">C30+C31</f>
        <v>1749495</v>
      </c>
      <c r="D29" s="18">
        <f t="shared" si="12"/>
        <v>0</v>
      </c>
      <c r="E29" s="18">
        <f t="shared" si="12"/>
        <v>1749495</v>
      </c>
      <c r="F29" s="18">
        <f t="shared" si="12"/>
        <v>0</v>
      </c>
      <c r="G29" s="18">
        <f t="shared" si="12"/>
        <v>0</v>
      </c>
      <c r="H29" s="18">
        <f t="shared" si="12"/>
        <v>0</v>
      </c>
      <c r="I29" s="18">
        <f t="shared" si="12"/>
        <v>0</v>
      </c>
      <c r="J29" s="18">
        <f t="shared" si="12"/>
        <v>0</v>
      </c>
      <c r="K29" s="18">
        <f t="shared" si="12"/>
        <v>0</v>
      </c>
    </row>
    <row r="30" spans="1:11" ht="25.5">
      <c r="A30" s="19" t="s">
        <v>96</v>
      </c>
      <c r="B30" s="6" t="s">
        <v>103</v>
      </c>
      <c r="C30" s="24">
        <v>1067192.95</v>
      </c>
      <c r="D30" s="18">
        <v>0</v>
      </c>
      <c r="E30" s="18">
        <f>C30+D30</f>
        <v>1067192.95</v>
      </c>
      <c r="F30" s="18">
        <v>0</v>
      </c>
      <c r="G30" s="18">
        <v>0</v>
      </c>
      <c r="H30" s="18">
        <f>F30+G30</f>
        <v>0</v>
      </c>
      <c r="I30" s="18">
        <v>0</v>
      </c>
      <c r="J30" s="18">
        <v>0</v>
      </c>
      <c r="K30" s="18">
        <f>I30+J30</f>
        <v>0</v>
      </c>
    </row>
    <row r="31" spans="1:11" ht="25.5">
      <c r="A31" s="19" t="s">
        <v>96</v>
      </c>
      <c r="B31" s="6" t="s">
        <v>104</v>
      </c>
      <c r="C31" s="24">
        <v>682302.05</v>
      </c>
      <c r="D31" s="18">
        <v>0</v>
      </c>
      <c r="E31" s="18">
        <f>C31+D31</f>
        <v>682302.05</v>
      </c>
      <c r="F31" s="18">
        <v>0</v>
      </c>
      <c r="G31" s="18">
        <v>0</v>
      </c>
      <c r="H31" s="18">
        <f>F31+G31</f>
        <v>0</v>
      </c>
      <c r="I31" s="18">
        <v>0</v>
      </c>
      <c r="J31" s="18">
        <v>0</v>
      </c>
      <c r="K31" s="18">
        <f>I31+J31</f>
        <v>0</v>
      </c>
    </row>
    <row r="32" spans="1:11" ht="12.75">
      <c r="A32" s="8" t="s">
        <v>35</v>
      </c>
      <c r="B32" s="6" t="s">
        <v>78</v>
      </c>
      <c r="C32" s="24">
        <f>C33+C34</f>
        <v>6263600</v>
      </c>
      <c r="D32" s="18">
        <f aca="true" t="shared" si="13" ref="D32:K32">D33+D34</f>
        <v>0</v>
      </c>
      <c r="E32" s="18">
        <f t="shared" si="13"/>
        <v>6263600</v>
      </c>
      <c r="F32" s="18">
        <f t="shared" si="13"/>
        <v>6380300</v>
      </c>
      <c r="G32" s="18">
        <f t="shared" si="13"/>
        <v>0</v>
      </c>
      <c r="H32" s="18">
        <f t="shared" si="13"/>
        <v>6380300</v>
      </c>
      <c r="I32" s="18">
        <f t="shared" si="13"/>
        <v>6365800</v>
      </c>
      <c r="J32" s="18">
        <f t="shared" si="13"/>
        <v>0</v>
      </c>
      <c r="K32" s="18">
        <f t="shared" si="13"/>
        <v>6365800</v>
      </c>
    </row>
    <row r="33" spans="1:11" ht="12.75">
      <c r="A33" s="9" t="s">
        <v>35</v>
      </c>
      <c r="B33" s="6" t="s">
        <v>78</v>
      </c>
      <c r="C33" s="24">
        <v>6019800</v>
      </c>
      <c r="D33" s="18">
        <v>0</v>
      </c>
      <c r="E33" s="18">
        <f>C33+D33</f>
        <v>6019800</v>
      </c>
      <c r="F33" s="18">
        <f>6380300-F34</f>
        <v>6019800</v>
      </c>
      <c r="G33" s="18">
        <v>0</v>
      </c>
      <c r="H33" s="18">
        <f>F33+G33</f>
        <v>6019800</v>
      </c>
      <c r="I33" s="18">
        <f>6365800-I34</f>
        <v>6019800</v>
      </c>
      <c r="J33" s="18">
        <v>0</v>
      </c>
      <c r="K33" s="18">
        <f>I33+J33</f>
        <v>6019800</v>
      </c>
    </row>
    <row r="34" spans="1:11" ht="12.75">
      <c r="A34" s="9" t="s">
        <v>35</v>
      </c>
      <c r="B34" s="6" t="s">
        <v>78</v>
      </c>
      <c r="C34" s="24">
        <v>243800</v>
      </c>
      <c r="D34" s="18">
        <v>0</v>
      </c>
      <c r="E34" s="18">
        <f>C34+D34</f>
        <v>243800</v>
      </c>
      <c r="F34" s="18">
        <v>360500</v>
      </c>
      <c r="G34" s="18">
        <v>0</v>
      </c>
      <c r="H34" s="18">
        <f>F34+G34</f>
        <v>360500</v>
      </c>
      <c r="I34" s="18">
        <v>346000</v>
      </c>
      <c r="J34" s="18">
        <v>0</v>
      </c>
      <c r="K34" s="18">
        <f>I34+J34</f>
        <v>346000</v>
      </c>
    </row>
    <row r="35" spans="1:11" ht="12.75">
      <c r="A35" s="8" t="s">
        <v>32</v>
      </c>
      <c r="B35" s="6" t="s">
        <v>79</v>
      </c>
      <c r="C35" s="24">
        <f>SUM(C36:C37)</f>
        <v>11317948.719999999</v>
      </c>
      <c r="D35" s="18">
        <f aca="true" t="shared" si="14" ref="D35:K35">SUM(D36:D37)</f>
        <v>0</v>
      </c>
      <c r="E35" s="18">
        <f t="shared" si="14"/>
        <v>11317948.719999999</v>
      </c>
      <c r="F35" s="18">
        <f t="shared" si="14"/>
        <v>11149800</v>
      </c>
      <c r="G35" s="18">
        <f t="shared" si="14"/>
        <v>0</v>
      </c>
      <c r="H35" s="18">
        <f t="shared" si="14"/>
        <v>11149800</v>
      </c>
      <c r="I35" s="18">
        <f t="shared" si="14"/>
        <v>11149800</v>
      </c>
      <c r="J35" s="18">
        <f t="shared" si="14"/>
        <v>0</v>
      </c>
      <c r="K35" s="18">
        <f t="shared" si="14"/>
        <v>11149800</v>
      </c>
    </row>
    <row r="36" spans="1:11" ht="12.75">
      <c r="A36" s="9" t="s">
        <v>32</v>
      </c>
      <c r="B36" s="6" t="s">
        <v>79</v>
      </c>
      <c r="C36" s="24">
        <v>6903948.72</v>
      </c>
      <c r="D36" s="18">
        <v>0</v>
      </c>
      <c r="E36" s="18">
        <f>C36+D36</f>
        <v>6903948.72</v>
      </c>
      <c r="F36" s="18">
        <f>11149800-F37</f>
        <v>6801400</v>
      </c>
      <c r="G36" s="18">
        <v>0</v>
      </c>
      <c r="H36" s="18">
        <f>F36+G36</f>
        <v>6801400</v>
      </c>
      <c r="I36" s="18">
        <f>11149800-I37</f>
        <v>6801400</v>
      </c>
      <c r="J36" s="18">
        <v>0</v>
      </c>
      <c r="K36" s="18">
        <f>I36+J36</f>
        <v>6801400</v>
      </c>
    </row>
    <row r="37" spans="1:11" ht="12.75">
      <c r="A37" s="9" t="s">
        <v>32</v>
      </c>
      <c r="B37" s="6" t="s">
        <v>79</v>
      </c>
      <c r="C37" s="24">
        <v>4414000</v>
      </c>
      <c r="D37" s="18">
        <v>0</v>
      </c>
      <c r="E37" s="18">
        <f>C37+D37</f>
        <v>4414000</v>
      </c>
      <c r="F37" s="18">
        <v>4348400</v>
      </c>
      <c r="G37" s="18">
        <v>0</v>
      </c>
      <c r="H37" s="18">
        <f>F37+G37</f>
        <v>4348400</v>
      </c>
      <c r="I37" s="18">
        <v>4348400</v>
      </c>
      <c r="J37" s="18">
        <v>0</v>
      </c>
      <c r="K37" s="18">
        <f>I37+J37</f>
        <v>4348400</v>
      </c>
    </row>
    <row r="38" spans="1:11" ht="12.75">
      <c r="A38" s="8" t="s">
        <v>27</v>
      </c>
      <c r="B38" s="6" t="s">
        <v>80</v>
      </c>
      <c r="C38" s="24">
        <f>C46+C43+C44+C45+C40+C39+C42+C41+C47</f>
        <v>134033370</v>
      </c>
      <c r="D38" s="24">
        <f aca="true" t="shared" si="15" ref="D38:K38">D46+D43+D44+D45+D40+D39+D42+D41+D47</f>
        <v>0</v>
      </c>
      <c r="E38" s="24">
        <f t="shared" si="15"/>
        <v>134033370</v>
      </c>
      <c r="F38" s="24">
        <f t="shared" si="15"/>
        <v>74656100</v>
      </c>
      <c r="G38" s="24">
        <f t="shared" si="15"/>
        <v>0</v>
      </c>
      <c r="H38" s="24">
        <f t="shared" si="15"/>
        <v>74656100</v>
      </c>
      <c r="I38" s="24">
        <f t="shared" si="15"/>
        <v>48204300</v>
      </c>
      <c r="J38" s="24">
        <f t="shared" si="15"/>
        <v>0</v>
      </c>
      <c r="K38" s="24">
        <f t="shared" si="15"/>
        <v>48204300</v>
      </c>
    </row>
    <row r="39" spans="1:11" ht="38.25">
      <c r="A39" s="9" t="s">
        <v>17</v>
      </c>
      <c r="B39" s="6" t="s">
        <v>80</v>
      </c>
      <c r="C39" s="36">
        <v>8165600</v>
      </c>
      <c r="D39" s="7">
        <v>0</v>
      </c>
      <c r="E39" s="7">
        <f aca="true" t="shared" si="16" ref="E39:E47">C39+D39</f>
        <v>8165600</v>
      </c>
      <c r="F39" s="7">
        <v>8165600</v>
      </c>
      <c r="G39" s="7">
        <v>0</v>
      </c>
      <c r="H39" s="7">
        <f>F39+G39</f>
        <v>8165600</v>
      </c>
      <c r="I39" s="7">
        <v>8165600</v>
      </c>
      <c r="J39" s="7">
        <v>0</v>
      </c>
      <c r="K39" s="7">
        <f>I39+J39</f>
        <v>8165600</v>
      </c>
    </row>
    <row r="40" spans="1:11" ht="25.5">
      <c r="A40" s="8" t="s">
        <v>28</v>
      </c>
      <c r="B40" s="6" t="s">
        <v>102</v>
      </c>
      <c r="C40" s="36">
        <v>590100</v>
      </c>
      <c r="D40" s="7">
        <v>0</v>
      </c>
      <c r="E40" s="7">
        <f t="shared" si="16"/>
        <v>590100</v>
      </c>
      <c r="F40" s="7">
        <v>590100</v>
      </c>
      <c r="G40" s="7">
        <v>0</v>
      </c>
      <c r="H40" s="7">
        <f>F40+G40</f>
        <v>590100</v>
      </c>
      <c r="I40" s="7">
        <v>590100</v>
      </c>
      <c r="J40" s="7">
        <v>0</v>
      </c>
      <c r="K40" s="7">
        <f>I40+J40</f>
        <v>590100</v>
      </c>
    </row>
    <row r="41" spans="1:11" ht="51">
      <c r="A41" s="8" t="s">
        <v>29</v>
      </c>
      <c r="B41" s="6" t="s">
        <v>80</v>
      </c>
      <c r="C41" s="24">
        <v>3528700</v>
      </c>
      <c r="D41" s="18">
        <v>0</v>
      </c>
      <c r="E41" s="18">
        <f t="shared" si="16"/>
        <v>3528700</v>
      </c>
      <c r="F41" s="18">
        <v>907300</v>
      </c>
      <c r="G41" s="18">
        <v>0</v>
      </c>
      <c r="H41" s="18">
        <f>F41+G41</f>
        <v>907300</v>
      </c>
      <c r="I41" s="18">
        <v>907300</v>
      </c>
      <c r="J41" s="18">
        <v>0</v>
      </c>
      <c r="K41" s="18">
        <f>I41+J41</f>
        <v>907300</v>
      </c>
    </row>
    <row r="42" spans="1:11" ht="25.5">
      <c r="A42" s="8" t="s">
        <v>30</v>
      </c>
      <c r="B42" s="6" t="s">
        <v>80</v>
      </c>
      <c r="C42" s="24">
        <v>938700</v>
      </c>
      <c r="D42" s="18">
        <v>0</v>
      </c>
      <c r="E42" s="18">
        <f t="shared" si="16"/>
        <v>938700</v>
      </c>
      <c r="F42" s="18">
        <v>104200</v>
      </c>
      <c r="G42" s="18">
        <v>0</v>
      </c>
      <c r="H42" s="18">
        <f>F42+G42</f>
        <v>104200</v>
      </c>
      <c r="I42" s="18">
        <v>382400</v>
      </c>
      <c r="J42" s="18">
        <v>0</v>
      </c>
      <c r="K42" s="18">
        <f>I42+J42</f>
        <v>382400</v>
      </c>
    </row>
    <row r="43" spans="1:11" ht="12.75">
      <c r="A43" s="8" t="s">
        <v>16</v>
      </c>
      <c r="B43" s="6" t="s">
        <v>80</v>
      </c>
      <c r="C43" s="36">
        <v>49004800</v>
      </c>
      <c r="D43" s="7">
        <v>0</v>
      </c>
      <c r="E43" s="7">
        <f t="shared" si="16"/>
        <v>49004800</v>
      </c>
      <c r="F43" s="7">
        <v>18640800</v>
      </c>
      <c r="G43" s="7">
        <v>0</v>
      </c>
      <c r="H43" s="7">
        <f>G43+F43</f>
        <v>18640800</v>
      </c>
      <c r="I43" s="7">
        <v>11889100</v>
      </c>
      <c r="J43" s="7">
        <v>0</v>
      </c>
      <c r="K43" s="7">
        <f>J43+I43</f>
        <v>11889100</v>
      </c>
    </row>
    <row r="44" spans="1:11" ht="38.25">
      <c r="A44" s="8" t="s">
        <v>33</v>
      </c>
      <c r="B44" s="6" t="s">
        <v>80</v>
      </c>
      <c r="C44" s="36">
        <v>48159500</v>
      </c>
      <c r="D44" s="7">
        <v>0</v>
      </c>
      <c r="E44" s="7">
        <f t="shared" si="16"/>
        <v>48159500</v>
      </c>
      <c r="F44" s="7">
        <v>43440300</v>
      </c>
      <c r="G44" s="7">
        <v>0</v>
      </c>
      <c r="H44" s="7">
        <f>F44+G44</f>
        <v>43440300</v>
      </c>
      <c r="I44" s="7">
        <v>23462000</v>
      </c>
      <c r="J44" s="7">
        <v>0</v>
      </c>
      <c r="K44" s="7">
        <f>I44+J44</f>
        <v>23462000</v>
      </c>
    </row>
    <row r="45" spans="1:11" ht="12.75">
      <c r="A45" s="8" t="s">
        <v>15</v>
      </c>
      <c r="B45" s="6" t="s">
        <v>80</v>
      </c>
      <c r="C45" s="36">
        <v>94300</v>
      </c>
      <c r="D45" s="7">
        <v>0</v>
      </c>
      <c r="E45" s="7">
        <f t="shared" si="16"/>
        <v>94300</v>
      </c>
      <c r="F45" s="7">
        <v>94300</v>
      </c>
      <c r="G45" s="7">
        <v>0</v>
      </c>
      <c r="H45" s="7">
        <f>F45+G45</f>
        <v>94300</v>
      </c>
      <c r="I45" s="7">
        <v>94300</v>
      </c>
      <c r="J45" s="7">
        <v>0</v>
      </c>
      <c r="K45" s="7">
        <f>I45+J45</f>
        <v>94300</v>
      </c>
    </row>
    <row r="46" spans="1:11" ht="12.75">
      <c r="A46" s="8" t="s">
        <v>36</v>
      </c>
      <c r="B46" s="6" t="s">
        <v>80</v>
      </c>
      <c r="C46" s="24">
        <v>2713500</v>
      </c>
      <c r="D46" s="18">
        <v>0</v>
      </c>
      <c r="E46" s="18">
        <f t="shared" si="16"/>
        <v>2713500</v>
      </c>
      <c r="F46" s="18">
        <v>2713500</v>
      </c>
      <c r="G46" s="18">
        <v>0</v>
      </c>
      <c r="H46" s="18">
        <f>F46+G46</f>
        <v>2713500</v>
      </c>
      <c r="I46" s="18">
        <v>2713500</v>
      </c>
      <c r="J46" s="18">
        <v>0</v>
      </c>
      <c r="K46" s="18">
        <f>I46+J46</f>
        <v>2713500</v>
      </c>
    </row>
    <row r="47" spans="1:11" ht="12.75">
      <c r="A47" s="39" t="s">
        <v>105</v>
      </c>
      <c r="B47" s="6" t="s">
        <v>80</v>
      </c>
      <c r="C47" s="24">
        <v>20838170</v>
      </c>
      <c r="D47" s="18">
        <v>0</v>
      </c>
      <c r="E47" s="18">
        <f t="shared" si="16"/>
        <v>20838170</v>
      </c>
      <c r="F47" s="18">
        <v>0</v>
      </c>
      <c r="G47" s="18">
        <v>0</v>
      </c>
      <c r="H47" s="18">
        <f>F47+G47</f>
        <v>0</v>
      </c>
      <c r="I47" s="18">
        <v>0</v>
      </c>
      <c r="J47" s="18">
        <v>0</v>
      </c>
      <c r="K47" s="18">
        <f>I47+J47</f>
        <v>0</v>
      </c>
    </row>
    <row r="48" spans="1:11" ht="12.75">
      <c r="A48" s="12" t="s">
        <v>4</v>
      </c>
      <c r="B48" s="13" t="s">
        <v>65</v>
      </c>
      <c r="C48" s="35">
        <f>C49+C64+C66+C72+C74+C76+C78+C68+C70</f>
        <v>1467207700</v>
      </c>
      <c r="D48" s="16">
        <f aca="true" t="shared" si="17" ref="D48:K48">D49+D64+D66+D72+D74+D76+D78+D68+D70</f>
        <v>0</v>
      </c>
      <c r="E48" s="16">
        <f t="shared" si="17"/>
        <v>1467207700</v>
      </c>
      <c r="F48" s="16">
        <f t="shared" si="17"/>
        <v>1443031000</v>
      </c>
      <c r="G48" s="16">
        <f t="shared" si="17"/>
        <v>0</v>
      </c>
      <c r="H48" s="16">
        <f t="shared" si="17"/>
        <v>1443031000</v>
      </c>
      <c r="I48" s="16">
        <f t="shared" si="17"/>
        <v>1471268200</v>
      </c>
      <c r="J48" s="16">
        <f t="shared" si="17"/>
        <v>0</v>
      </c>
      <c r="K48" s="16">
        <f t="shared" si="17"/>
        <v>1471268200</v>
      </c>
    </row>
    <row r="49" spans="1:11" s="10" customFormat="1" ht="14.25" customHeight="1">
      <c r="A49" s="8" t="s">
        <v>21</v>
      </c>
      <c r="B49" s="6" t="s">
        <v>81</v>
      </c>
      <c r="C49" s="24">
        <f>SUM(C50:C63)</f>
        <v>1404475100</v>
      </c>
      <c r="D49" s="18">
        <f aca="true" t="shared" si="18" ref="D49:K49">SUM(D50:D63)</f>
        <v>0</v>
      </c>
      <c r="E49" s="18">
        <f t="shared" si="18"/>
        <v>1404475100</v>
      </c>
      <c r="F49" s="18">
        <f t="shared" si="18"/>
        <v>1378979400</v>
      </c>
      <c r="G49" s="18">
        <f t="shared" si="18"/>
        <v>0</v>
      </c>
      <c r="H49" s="18">
        <f t="shared" si="18"/>
        <v>1378979400</v>
      </c>
      <c r="I49" s="18">
        <f t="shared" si="18"/>
        <v>1404317500</v>
      </c>
      <c r="J49" s="18">
        <f t="shared" si="18"/>
        <v>0</v>
      </c>
      <c r="K49" s="18">
        <f t="shared" si="18"/>
        <v>1404317500</v>
      </c>
    </row>
    <row r="50" spans="1:11" s="10" customFormat="1" ht="51">
      <c r="A50" s="8" t="s">
        <v>54</v>
      </c>
      <c r="B50" s="6" t="s">
        <v>81</v>
      </c>
      <c r="C50" s="24">
        <v>95558400</v>
      </c>
      <c r="D50" s="18">
        <v>0</v>
      </c>
      <c r="E50" s="18">
        <f>C50+D50</f>
        <v>95558400</v>
      </c>
      <c r="F50" s="18">
        <v>71208000</v>
      </c>
      <c r="G50" s="18">
        <v>0</v>
      </c>
      <c r="H50" s="18">
        <f>G50+F50</f>
        <v>71208000</v>
      </c>
      <c r="I50" s="18">
        <v>100181700</v>
      </c>
      <c r="J50" s="18">
        <v>0</v>
      </c>
      <c r="K50" s="18">
        <f>J50+I50</f>
        <v>100181700</v>
      </c>
    </row>
    <row r="51" spans="1:11" ht="12.75">
      <c r="A51" s="8" t="s">
        <v>38</v>
      </c>
      <c r="B51" s="6" t="s">
        <v>81</v>
      </c>
      <c r="C51" s="24">
        <v>10963100</v>
      </c>
      <c r="D51" s="18">
        <v>0</v>
      </c>
      <c r="E51" s="18">
        <f>C51+D51</f>
        <v>10963100</v>
      </c>
      <c r="F51" s="18">
        <v>10963100</v>
      </c>
      <c r="G51" s="18">
        <v>0</v>
      </c>
      <c r="H51" s="18">
        <f>F51+G51</f>
        <v>10963100</v>
      </c>
      <c r="I51" s="18">
        <v>10963100</v>
      </c>
      <c r="J51" s="18">
        <v>0</v>
      </c>
      <c r="K51" s="18">
        <f aca="true" t="shared" si="19" ref="K51:K63">I51+J51</f>
        <v>10963100</v>
      </c>
    </row>
    <row r="52" spans="1:11" ht="38.25">
      <c r="A52" s="8" t="s">
        <v>39</v>
      </c>
      <c r="B52" s="6" t="s">
        <v>81</v>
      </c>
      <c r="C52" s="24">
        <v>1227583700</v>
      </c>
      <c r="D52" s="18">
        <v>0</v>
      </c>
      <c r="E52" s="18">
        <f>C52+D52</f>
        <v>1227583700</v>
      </c>
      <c r="F52" s="18">
        <v>1227585300</v>
      </c>
      <c r="G52" s="18">
        <v>0</v>
      </c>
      <c r="H52" s="18">
        <f>F52+G52</f>
        <v>1227585300</v>
      </c>
      <c r="I52" s="18">
        <v>1227585300</v>
      </c>
      <c r="J52" s="18">
        <v>0</v>
      </c>
      <c r="K52" s="18">
        <f t="shared" si="19"/>
        <v>1227585300</v>
      </c>
    </row>
    <row r="53" spans="1:11" ht="38.25">
      <c r="A53" s="20" t="s">
        <v>41</v>
      </c>
      <c r="B53" s="6" t="s">
        <v>81</v>
      </c>
      <c r="C53" s="24">
        <v>32283600</v>
      </c>
      <c r="D53" s="18">
        <v>0</v>
      </c>
      <c r="E53" s="18">
        <f>C53+D53</f>
        <v>32283600</v>
      </c>
      <c r="F53" s="18">
        <v>31679700</v>
      </c>
      <c r="G53" s="18">
        <v>0</v>
      </c>
      <c r="H53" s="18">
        <f>F53+G53</f>
        <v>31679700</v>
      </c>
      <c r="I53" s="18">
        <v>28011100</v>
      </c>
      <c r="J53" s="18">
        <v>0</v>
      </c>
      <c r="K53" s="18">
        <f t="shared" si="19"/>
        <v>28011100</v>
      </c>
    </row>
    <row r="54" spans="1:11" ht="12.75">
      <c r="A54" s="8" t="s">
        <v>43</v>
      </c>
      <c r="B54" s="6" t="s">
        <v>81</v>
      </c>
      <c r="C54" s="24">
        <v>14974300</v>
      </c>
      <c r="D54" s="18">
        <v>0</v>
      </c>
      <c r="E54" s="18">
        <f>C54+D54</f>
        <v>14974300</v>
      </c>
      <c r="F54" s="18">
        <v>14974300</v>
      </c>
      <c r="G54" s="18">
        <v>0</v>
      </c>
      <c r="H54" s="18">
        <f aca="true" t="shared" si="20" ref="H54:H63">F54+G54</f>
        <v>14974300</v>
      </c>
      <c r="I54" s="18">
        <v>14974300</v>
      </c>
      <c r="J54" s="18">
        <v>0</v>
      </c>
      <c r="K54" s="18">
        <f t="shared" si="19"/>
        <v>14974300</v>
      </c>
    </row>
    <row r="55" spans="1:11" ht="25.5">
      <c r="A55" s="8" t="s">
        <v>44</v>
      </c>
      <c r="B55" s="6" t="s">
        <v>81</v>
      </c>
      <c r="C55" s="24">
        <v>1631000</v>
      </c>
      <c r="D55" s="18">
        <v>0</v>
      </c>
      <c r="E55" s="18">
        <f aca="true" t="shared" si="21" ref="E55:E92">C55+D55</f>
        <v>1631000</v>
      </c>
      <c r="F55" s="18">
        <v>1631000</v>
      </c>
      <c r="G55" s="18">
        <v>0</v>
      </c>
      <c r="H55" s="18">
        <f t="shared" si="20"/>
        <v>1631000</v>
      </c>
      <c r="I55" s="18">
        <v>1631000</v>
      </c>
      <c r="J55" s="18">
        <v>0</v>
      </c>
      <c r="K55" s="18">
        <f t="shared" si="19"/>
        <v>1631000</v>
      </c>
    </row>
    <row r="56" spans="1:11" ht="25.5">
      <c r="A56" s="20" t="s">
        <v>45</v>
      </c>
      <c r="B56" s="6" t="s">
        <v>81</v>
      </c>
      <c r="C56" s="24">
        <v>19500</v>
      </c>
      <c r="D56" s="18">
        <v>0</v>
      </c>
      <c r="E56" s="18">
        <f t="shared" si="21"/>
        <v>19500</v>
      </c>
      <c r="F56" s="18">
        <v>19500</v>
      </c>
      <c r="G56" s="18">
        <v>0</v>
      </c>
      <c r="H56" s="18">
        <f t="shared" si="20"/>
        <v>19500</v>
      </c>
      <c r="I56" s="18">
        <v>19500</v>
      </c>
      <c r="J56" s="18">
        <v>0</v>
      </c>
      <c r="K56" s="18">
        <f t="shared" si="19"/>
        <v>19500</v>
      </c>
    </row>
    <row r="57" spans="1:11" ht="25.5">
      <c r="A57" s="8" t="s">
        <v>49</v>
      </c>
      <c r="B57" s="6" t="s">
        <v>81</v>
      </c>
      <c r="C57" s="24">
        <v>120900</v>
      </c>
      <c r="D57" s="18">
        <v>0</v>
      </c>
      <c r="E57" s="18">
        <f t="shared" si="21"/>
        <v>120900</v>
      </c>
      <c r="F57" s="18">
        <v>120900</v>
      </c>
      <c r="G57" s="18">
        <v>0</v>
      </c>
      <c r="H57" s="18">
        <f t="shared" si="20"/>
        <v>120900</v>
      </c>
      <c r="I57" s="18">
        <v>120900</v>
      </c>
      <c r="J57" s="18">
        <v>0</v>
      </c>
      <c r="K57" s="18">
        <f t="shared" si="19"/>
        <v>120900</v>
      </c>
    </row>
    <row r="58" spans="1:11" ht="25.5">
      <c r="A58" s="8" t="s">
        <v>19</v>
      </c>
      <c r="B58" s="6" t="s">
        <v>81</v>
      </c>
      <c r="C58" s="24">
        <v>296500</v>
      </c>
      <c r="D58" s="18">
        <v>0</v>
      </c>
      <c r="E58" s="18">
        <f t="shared" si="21"/>
        <v>296500</v>
      </c>
      <c r="F58" s="18">
        <v>315200</v>
      </c>
      <c r="G58" s="18">
        <v>0</v>
      </c>
      <c r="H58" s="18">
        <f t="shared" si="20"/>
        <v>315200</v>
      </c>
      <c r="I58" s="18">
        <v>333900</v>
      </c>
      <c r="J58" s="18">
        <v>0</v>
      </c>
      <c r="K58" s="18">
        <f t="shared" si="19"/>
        <v>333900</v>
      </c>
    </row>
    <row r="59" spans="1:11" ht="63.75">
      <c r="A59" s="8" t="s">
        <v>51</v>
      </c>
      <c r="B59" s="6" t="s">
        <v>81</v>
      </c>
      <c r="C59" s="24">
        <v>1741300</v>
      </c>
      <c r="D59" s="18">
        <v>0</v>
      </c>
      <c r="E59" s="18">
        <f t="shared" si="21"/>
        <v>1741300</v>
      </c>
      <c r="F59" s="18">
        <v>1741300</v>
      </c>
      <c r="G59" s="18">
        <v>0</v>
      </c>
      <c r="H59" s="18">
        <f t="shared" si="20"/>
        <v>1741300</v>
      </c>
      <c r="I59" s="18">
        <v>1741300</v>
      </c>
      <c r="J59" s="18">
        <v>0</v>
      </c>
      <c r="K59" s="18">
        <f t="shared" si="19"/>
        <v>1741300</v>
      </c>
    </row>
    <row r="60" spans="1:11" ht="25.5">
      <c r="A60" s="8" t="s">
        <v>52</v>
      </c>
      <c r="B60" s="6" t="s">
        <v>81</v>
      </c>
      <c r="C60" s="24">
        <v>3223100</v>
      </c>
      <c r="D60" s="18">
        <v>0</v>
      </c>
      <c r="E60" s="18">
        <f t="shared" si="21"/>
        <v>3223100</v>
      </c>
      <c r="F60" s="18">
        <v>3223100</v>
      </c>
      <c r="G60" s="18">
        <v>0</v>
      </c>
      <c r="H60" s="18">
        <f t="shared" si="20"/>
        <v>3223100</v>
      </c>
      <c r="I60" s="18">
        <v>3223100</v>
      </c>
      <c r="J60" s="18">
        <v>0</v>
      </c>
      <c r="K60" s="18">
        <f t="shared" si="19"/>
        <v>3223100</v>
      </c>
    </row>
    <row r="61" spans="1:11" ht="13.5" customHeight="1">
      <c r="A61" s="8" t="s">
        <v>22</v>
      </c>
      <c r="B61" s="6" t="s">
        <v>81</v>
      </c>
      <c r="C61" s="24">
        <v>858200</v>
      </c>
      <c r="D61" s="18">
        <v>0</v>
      </c>
      <c r="E61" s="18">
        <f t="shared" si="21"/>
        <v>858200</v>
      </c>
      <c r="F61" s="18">
        <v>872500</v>
      </c>
      <c r="G61" s="18">
        <v>0</v>
      </c>
      <c r="H61" s="18">
        <f t="shared" si="20"/>
        <v>872500</v>
      </c>
      <c r="I61" s="18">
        <v>886800</v>
      </c>
      <c r="J61" s="18">
        <v>0</v>
      </c>
      <c r="K61" s="18">
        <f t="shared" si="19"/>
        <v>886800</v>
      </c>
    </row>
    <row r="62" spans="1:11" ht="25.5">
      <c r="A62" s="8" t="s">
        <v>18</v>
      </c>
      <c r="B62" s="6" t="s">
        <v>81</v>
      </c>
      <c r="C62" s="24">
        <v>6243500</v>
      </c>
      <c r="D62" s="18">
        <v>0</v>
      </c>
      <c r="E62" s="18">
        <f t="shared" si="21"/>
        <v>6243500</v>
      </c>
      <c r="F62" s="18">
        <v>5667500</v>
      </c>
      <c r="G62" s="18">
        <v>0</v>
      </c>
      <c r="H62" s="18">
        <f t="shared" si="20"/>
        <v>5667500</v>
      </c>
      <c r="I62" s="18">
        <v>5667500</v>
      </c>
      <c r="J62" s="18">
        <v>0</v>
      </c>
      <c r="K62" s="18">
        <f t="shared" si="19"/>
        <v>5667500</v>
      </c>
    </row>
    <row r="63" spans="1:11" ht="12.75">
      <c r="A63" s="8" t="s">
        <v>53</v>
      </c>
      <c r="B63" s="6" t="s">
        <v>81</v>
      </c>
      <c r="C63" s="24">
        <v>8978000</v>
      </c>
      <c r="D63" s="18">
        <v>0</v>
      </c>
      <c r="E63" s="18">
        <f t="shared" si="21"/>
        <v>8978000</v>
      </c>
      <c r="F63" s="18">
        <v>8978000</v>
      </c>
      <c r="G63" s="18">
        <v>0</v>
      </c>
      <c r="H63" s="18">
        <f t="shared" si="20"/>
        <v>8978000</v>
      </c>
      <c r="I63" s="18">
        <v>8978000</v>
      </c>
      <c r="J63" s="18">
        <v>0</v>
      </c>
      <c r="K63" s="18">
        <f t="shared" si="19"/>
        <v>8978000</v>
      </c>
    </row>
    <row r="64" spans="1:11" ht="38.25">
      <c r="A64" s="8" t="s">
        <v>40</v>
      </c>
      <c r="B64" s="6" t="s">
        <v>82</v>
      </c>
      <c r="C64" s="24">
        <f>SUM(C65)</f>
        <v>32472000</v>
      </c>
      <c r="D64" s="18">
        <f aca="true" t="shared" si="22" ref="D64:K64">SUM(D65)</f>
        <v>0</v>
      </c>
      <c r="E64" s="18">
        <f t="shared" si="22"/>
        <v>32472000</v>
      </c>
      <c r="F64" s="18">
        <f t="shared" si="22"/>
        <v>32472000</v>
      </c>
      <c r="G64" s="18">
        <f t="shared" si="22"/>
        <v>0</v>
      </c>
      <c r="H64" s="18">
        <f t="shared" si="22"/>
        <v>32472000</v>
      </c>
      <c r="I64" s="18">
        <f t="shared" si="22"/>
        <v>32472000</v>
      </c>
      <c r="J64" s="18">
        <f t="shared" si="22"/>
        <v>0</v>
      </c>
      <c r="K64" s="18">
        <f t="shared" si="22"/>
        <v>32472000</v>
      </c>
    </row>
    <row r="65" spans="1:11" ht="38.25">
      <c r="A65" s="8" t="s">
        <v>40</v>
      </c>
      <c r="B65" s="6" t="s">
        <v>82</v>
      </c>
      <c r="C65" s="24">
        <v>32472000</v>
      </c>
      <c r="D65" s="18">
        <v>0</v>
      </c>
      <c r="E65" s="18">
        <f t="shared" si="21"/>
        <v>32472000</v>
      </c>
      <c r="F65" s="18">
        <v>32472000</v>
      </c>
      <c r="G65" s="18">
        <v>0</v>
      </c>
      <c r="H65" s="18">
        <f>F65+G65</f>
        <v>32472000</v>
      </c>
      <c r="I65" s="18">
        <v>32472000</v>
      </c>
      <c r="J65" s="18">
        <v>0</v>
      </c>
      <c r="K65" s="18">
        <f>I65+J65</f>
        <v>32472000</v>
      </c>
    </row>
    <row r="66" spans="1:11" ht="27" customHeight="1">
      <c r="A66" s="8" t="s">
        <v>42</v>
      </c>
      <c r="B66" s="6" t="s">
        <v>83</v>
      </c>
      <c r="C66" s="24">
        <f>SUM(C67)</f>
        <v>13308400</v>
      </c>
      <c r="D66" s="18">
        <f aca="true" t="shared" si="23" ref="D66:K66">SUM(D67)</f>
        <v>0</v>
      </c>
      <c r="E66" s="18">
        <f t="shared" si="23"/>
        <v>13308400</v>
      </c>
      <c r="F66" s="18">
        <f t="shared" si="23"/>
        <v>15209600</v>
      </c>
      <c r="G66" s="18">
        <f t="shared" si="23"/>
        <v>0</v>
      </c>
      <c r="H66" s="18">
        <f t="shared" si="23"/>
        <v>15209600</v>
      </c>
      <c r="I66" s="18">
        <f t="shared" si="23"/>
        <v>19012000</v>
      </c>
      <c r="J66" s="18">
        <f t="shared" si="23"/>
        <v>0</v>
      </c>
      <c r="K66" s="18">
        <f t="shared" si="23"/>
        <v>19012000</v>
      </c>
    </row>
    <row r="67" spans="1:11" ht="24.75" customHeight="1">
      <c r="A67" s="8" t="s">
        <v>42</v>
      </c>
      <c r="B67" s="6" t="s">
        <v>83</v>
      </c>
      <c r="C67" s="24">
        <v>13308400</v>
      </c>
      <c r="D67" s="18">
        <v>0</v>
      </c>
      <c r="E67" s="18">
        <f t="shared" si="21"/>
        <v>13308400</v>
      </c>
      <c r="F67" s="18">
        <v>15209600</v>
      </c>
      <c r="G67" s="18">
        <v>0</v>
      </c>
      <c r="H67" s="18">
        <f>G67+F67</f>
        <v>15209600</v>
      </c>
      <c r="I67" s="18">
        <v>19012000</v>
      </c>
      <c r="J67" s="18">
        <v>0</v>
      </c>
      <c r="K67" s="18">
        <f>J67+I67</f>
        <v>19012000</v>
      </c>
    </row>
    <row r="68" spans="1:11" ht="25.5">
      <c r="A68" s="8" t="s">
        <v>48</v>
      </c>
      <c r="B68" s="6" t="s">
        <v>84</v>
      </c>
      <c r="C68" s="24">
        <f>C69</f>
        <v>5402200</v>
      </c>
      <c r="D68" s="18">
        <f aca="true" t="shared" si="24" ref="D68:K68">D69</f>
        <v>0</v>
      </c>
      <c r="E68" s="18">
        <f t="shared" si="24"/>
        <v>5402200</v>
      </c>
      <c r="F68" s="18">
        <f t="shared" si="24"/>
        <v>5402200</v>
      </c>
      <c r="G68" s="18">
        <f t="shared" si="24"/>
        <v>0</v>
      </c>
      <c r="H68" s="18">
        <f t="shared" si="24"/>
        <v>5402200</v>
      </c>
      <c r="I68" s="18">
        <f t="shared" si="24"/>
        <v>5466800</v>
      </c>
      <c r="J68" s="18">
        <f t="shared" si="24"/>
        <v>0</v>
      </c>
      <c r="K68" s="18">
        <f t="shared" si="24"/>
        <v>5466800</v>
      </c>
    </row>
    <row r="69" spans="1:11" ht="25.5">
      <c r="A69" s="8" t="s">
        <v>48</v>
      </c>
      <c r="B69" s="6" t="s">
        <v>84</v>
      </c>
      <c r="C69" s="24">
        <v>5402200</v>
      </c>
      <c r="D69" s="18">
        <v>0</v>
      </c>
      <c r="E69" s="18">
        <f t="shared" si="21"/>
        <v>5402200</v>
      </c>
      <c r="F69" s="18">
        <v>5402200</v>
      </c>
      <c r="G69" s="18">
        <v>0</v>
      </c>
      <c r="H69" s="18">
        <f>F69+G69</f>
        <v>5402200</v>
      </c>
      <c r="I69" s="18">
        <v>5466800</v>
      </c>
      <c r="J69" s="18">
        <v>0</v>
      </c>
      <c r="K69" s="18">
        <v>5466800</v>
      </c>
    </row>
    <row r="70" spans="1:11" ht="25.5">
      <c r="A70" s="8" t="s">
        <v>50</v>
      </c>
      <c r="B70" s="6" t="s">
        <v>85</v>
      </c>
      <c r="C70" s="24">
        <f>C71</f>
        <v>6200</v>
      </c>
      <c r="D70" s="18">
        <f aca="true" t="shared" si="25" ref="D70:K70">D71</f>
        <v>0</v>
      </c>
      <c r="E70" s="18">
        <f t="shared" si="25"/>
        <v>6200</v>
      </c>
      <c r="F70" s="18">
        <f t="shared" si="25"/>
        <v>3700</v>
      </c>
      <c r="G70" s="18">
        <f t="shared" si="25"/>
        <v>0</v>
      </c>
      <c r="H70" s="18">
        <f t="shared" si="25"/>
        <v>3700</v>
      </c>
      <c r="I70" s="18">
        <f t="shared" si="25"/>
        <v>7700</v>
      </c>
      <c r="J70" s="18">
        <f t="shared" si="25"/>
        <v>0</v>
      </c>
      <c r="K70" s="18">
        <f t="shared" si="25"/>
        <v>7700</v>
      </c>
    </row>
    <row r="71" spans="1:11" ht="25.5">
      <c r="A71" s="8" t="s">
        <v>50</v>
      </c>
      <c r="B71" s="6" t="s">
        <v>85</v>
      </c>
      <c r="C71" s="24">
        <v>6200</v>
      </c>
      <c r="D71" s="18">
        <v>0</v>
      </c>
      <c r="E71" s="18">
        <f t="shared" si="21"/>
        <v>6200</v>
      </c>
      <c r="F71" s="18">
        <v>3700</v>
      </c>
      <c r="G71" s="18">
        <v>0</v>
      </c>
      <c r="H71" s="18">
        <f>F71+G71</f>
        <v>3700</v>
      </c>
      <c r="I71" s="18">
        <v>7700</v>
      </c>
      <c r="J71" s="18">
        <v>0</v>
      </c>
      <c r="K71" s="18">
        <f>I71+J71</f>
        <v>7700</v>
      </c>
    </row>
    <row r="72" spans="1:11" ht="25.5">
      <c r="A72" s="8" t="s">
        <v>46</v>
      </c>
      <c r="B72" s="6" t="s">
        <v>86</v>
      </c>
      <c r="C72" s="24">
        <f>SUM(C73)</f>
        <v>3780200</v>
      </c>
      <c r="D72" s="18">
        <f aca="true" t="shared" si="26" ref="D72:K72">SUM(D73)</f>
        <v>0</v>
      </c>
      <c r="E72" s="18">
        <f t="shared" si="26"/>
        <v>3780200</v>
      </c>
      <c r="F72" s="18">
        <f t="shared" si="26"/>
        <v>3780200</v>
      </c>
      <c r="G72" s="18">
        <f t="shared" si="26"/>
        <v>0</v>
      </c>
      <c r="H72" s="18">
        <f t="shared" si="26"/>
        <v>3780200</v>
      </c>
      <c r="I72" s="18">
        <f t="shared" si="26"/>
        <v>2835100</v>
      </c>
      <c r="J72" s="18">
        <f t="shared" si="26"/>
        <v>0</v>
      </c>
      <c r="K72" s="18">
        <f t="shared" si="26"/>
        <v>2835100</v>
      </c>
    </row>
    <row r="73" spans="1:11" ht="25.5">
      <c r="A73" s="8" t="s">
        <v>46</v>
      </c>
      <c r="B73" s="21" t="s">
        <v>86</v>
      </c>
      <c r="C73" s="24">
        <v>3780200</v>
      </c>
      <c r="D73" s="18">
        <v>0</v>
      </c>
      <c r="E73" s="18">
        <f t="shared" si="21"/>
        <v>3780200</v>
      </c>
      <c r="F73" s="18">
        <v>3780200</v>
      </c>
      <c r="G73" s="18">
        <v>0</v>
      </c>
      <c r="H73" s="18">
        <f>F73+G73</f>
        <v>3780200</v>
      </c>
      <c r="I73" s="18">
        <v>2835100</v>
      </c>
      <c r="J73" s="18">
        <v>0</v>
      </c>
      <c r="K73" s="18">
        <f>I73+J73</f>
        <v>2835100</v>
      </c>
    </row>
    <row r="74" spans="1:11" ht="38.25">
      <c r="A74" s="8" t="s">
        <v>47</v>
      </c>
      <c r="B74" s="6" t="s">
        <v>87</v>
      </c>
      <c r="C74" s="24">
        <f>SUM(C75)</f>
        <v>1890100</v>
      </c>
      <c r="D74" s="18">
        <f aca="true" t="shared" si="27" ref="D74:K74">SUM(D75)</f>
        <v>0</v>
      </c>
      <c r="E74" s="18">
        <f t="shared" si="27"/>
        <v>1890100</v>
      </c>
      <c r="F74" s="18">
        <f t="shared" si="27"/>
        <v>1890000</v>
      </c>
      <c r="G74" s="18">
        <f t="shared" si="27"/>
        <v>0</v>
      </c>
      <c r="H74" s="18">
        <f t="shared" si="27"/>
        <v>1890000</v>
      </c>
      <c r="I74" s="18">
        <f t="shared" si="27"/>
        <v>1890000</v>
      </c>
      <c r="J74" s="18">
        <f t="shared" si="27"/>
        <v>0</v>
      </c>
      <c r="K74" s="18">
        <f t="shared" si="27"/>
        <v>1890000</v>
      </c>
    </row>
    <row r="75" spans="1:11" ht="38.25">
      <c r="A75" s="8" t="s">
        <v>47</v>
      </c>
      <c r="B75" s="6" t="s">
        <v>87</v>
      </c>
      <c r="C75" s="24">
        <v>1890100</v>
      </c>
      <c r="D75" s="18">
        <v>0</v>
      </c>
      <c r="E75" s="18">
        <f t="shared" si="21"/>
        <v>1890100</v>
      </c>
      <c r="F75" s="18">
        <v>1890000</v>
      </c>
      <c r="G75" s="18">
        <v>0</v>
      </c>
      <c r="H75" s="18">
        <f>F75+G75</f>
        <v>1890000</v>
      </c>
      <c r="I75" s="18">
        <v>1890000</v>
      </c>
      <c r="J75" s="18">
        <v>0</v>
      </c>
      <c r="K75" s="18">
        <f>I75+J75</f>
        <v>1890000</v>
      </c>
    </row>
    <row r="76" spans="1:11" ht="12.75">
      <c r="A76" s="8" t="s">
        <v>13</v>
      </c>
      <c r="B76" s="6" t="s">
        <v>88</v>
      </c>
      <c r="C76" s="24">
        <f>C77</f>
        <v>605200</v>
      </c>
      <c r="D76" s="18">
        <f aca="true" t="shared" si="28" ref="D76:K76">D77</f>
        <v>0</v>
      </c>
      <c r="E76" s="18">
        <f t="shared" si="28"/>
        <v>605200</v>
      </c>
      <c r="F76" s="18">
        <f t="shared" si="28"/>
        <v>0</v>
      </c>
      <c r="G76" s="18">
        <f t="shared" si="28"/>
        <v>0</v>
      </c>
      <c r="H76" s="18">
        <f t="shared" si="28"/>
        <v>0</v>
      </c>
      <c r="I76" s="18">
        <f t="shared" si="28"/>
        <v>0</v>
      </c>
      <c r="J76" s="18">
        <f t="shared" si="28"/>
        <v>0</v>
      </c>
      <c r="K76" s="18">
        <f t="shared" si="28"/>
        <v>0</v>
      </c>
    </row>
    <row r="77" spans="1:11" ht="12.75">
      <c r="A77" s="8" t="s">
        <v>13</v>
      </c>
      <c r="B77" s="6" t="s">
        <v>88</v>
      </c>
      <c r="C77" s="24">
        <v>605200</v>
      </c>
      <c r="D77" s="18">
        <v>0</v>
      </c>
      <c r="E77" s="18">
        <f t="shared" si="21"/>
        <v>605200</v>
      </c>
      <c r="F77" s="18">
        <v>0</v>
      </c>
      <c r="G77" s="18">
        <v>0</v>
      </c>
      <c r="H77" s="18">
        <f>F77+G77</f>
        <v>0</v>
      </c>
      <c r="I77" s="18">
        <v>0</v>
      </c>
      <c r="J77" s="18">
        <v>0</v>
      </c>
      <c r="K77" s="18">
        <f>I77+J77</f>
        <v>0</v>
      </c>
    </row>
    <row r="78" spans="1:11" ht="12.75">
      <c r="A78" s="11" t="s">
        <v>20</v>
      </c>
      <c r="B78" s="6" t="s">
        <v>89</v>
      </c>
      <c r="C78" s="24">
        <f>SUM(C79:C80)</f>
        <v>5268300</v>
      </c>
      <c r="D78" s="18">
        <f aca="true" t="shared" si="29" ref="D78:K78">SUM(D79:D80)</f>
        <v>0</v>
      </c>
      <c r="E78" s="18">
        <f t="shared" si="29"/>
        <v>5268300</v>
      </c>
      <c r="F78" s="18">
        <f t="shared" si="29"/>
        <v>5293900</v>
      </c>
      <c r="G78" s="18">
        <f t="shared" si="29"/>
        <v>0</v>
      </c>
      <c r="H78" s="18">
        <f t="shared" si="29"/>
        <v>5293900</v>
      </c>
      <c r="I78" s="18">
        <f t="shared" si="29"/>
        <v>5267100</v>
      </c>
      <c r="J78" s="18">
        <f t="shared" si="29"/>
        <v>0</v>
      </c>
      <c r="K78" s="18">
        <f t="shared" si="29"/>
        <v>5267100</v>
      </c>
    </row>
    <row r="79" spans="1:11" ht="12.75">
      <c r="A79" s="8" t="s">
        <v>20</v>
      </c>
      <c r="B79" s="6" t="s">
        <v>89</v>
      </c>
      <c r="C79" s="24">
        <v>4043300</v>
      </c>
      <c r="D79" s="18">
        <v>0</v>
      </c>
      <c r="E79" s="18">
        <f t="shared" si="21"/>
        <v>4043300</v>
      </c>
      <c r="F79" s="18">
        <v>4083800</v>
      </c>
      <c r="G79" s="18">
        <v>0</v>
      </c>
      <c r="H79" s="18">
        <f>F79+G79</f>
        <v>4083800</v>
      </c>
      <c r="I79" s="18">
        <v>4057000</v>
      </c>
      <c r="J79" s="18">
        <v>0</v>
      </c>
      <c r="K79" s="18">
        <f>I79+J79</f>
        <v>4057000</v>
      </c>
    </row>
    <row r="80" spans="1:11" ht="12.75">
      <c r="A80" s="8" t="s">
        <v>20</v>
      </c>
      <c r="B80" s="6" t="s">
        <v>89</v>
      </c>
      <c r="C80" s="24">
        <v>1225000</v>
      </c>
      <c r="D80" s="18">
        <v>0</v>
      </c>
      <c r="E80" s="18">
        <f t="shared" si="21"/>
        <v>1225000</v>
      </c>
      <c r="F80" s="18">
        <v>1210100</v>
      </c>
      <c r="G80" s="18">
        <v>0</v>
      </c>
      <c r="H80" s="18">
        <f>F80+G80</f>
        <v>1210100</v>
      </c>
      <c r="I80" s="18">
        <v>1210100</v>
      </c>
      <c r="J80" s="18">
        <v>0</v>
      </c>
      <c r="K80" s="18">
        <f>I80+J80</f>
        <v>1210100</v>
      </c>
    </row>
    <row r="81" spans="1:11" ht="12.75">
      <c r="A81" s="12" t="s">
        <v>3</v>
      </c>
      <c r="B81" s="13" t="s">
        <v>90</v>
      </c>
      <c r="C81" s="35">
        <f>C82+C84</f>
        <v>42569128</v>
      </c>
      <c r="D81" s="35">
        <f>D82+D84</f>
        <v>0</v>
      </c>
      <c r="E81" s="35">
        <f>E82+E84</f>
        <v>42569128</v>
      </c>
      <c r="F81" s="35">
        <f aca="true" t="shared" si="30" ref="F81:K81">F82+F84</f>
        <v>36712900</v>
      </c>
      <c r="G81" s="35">
        <f t="shared" si="30"/>
        <v>0</v>
      </c>
      <c r="H81" s="35">
        <f t="shared" si="30"/>
        <v>36712900</v>
      </c>
      <c r="I81" s="35">
        <f t="shared" si="30"/>
        <v>36712900</v>
      </c>
      <c r="J81" s="35">
        <f t="shared" si="30"/>
        <v>0</v>
      </c>
      <c r="K81" s="35">
        <f t="shared" si="30"/>
        <v>36712900</v>
      </c>
    </row>
    <row r="82" spans="1:11" s="25" customFormat="1" ht="25.5">
      <c r="A82" s="22" t="s">
        <v>55</v>
      </c>
      <c r="B82" s="23" t="s">
        <v>91</v>
      </c>
      <c r="C82" s="24">
        <f>C83</f>
        <v>35310200</v>
      </c>
      <c r="D82" s="24">
        <f aca="true" t="shared" si="31" ref="D82:K82">D83</f>
        <v>0</v>
      </c>
      <c r="E82" s="24">
        <f t="shared" si="31"/>
        <v>35310200</v>
      </c>
      <c r="F82" s="24">
        <f t="shared" si="31"/>
        <v>35310200</v>
      </c>
      <c r="G82" s="24">
        <f t="shared" si="31"/>
        <v>0</v>
      </c>
      <c r="H82" s="24">
        <f t="shared" si="31"/>
        <v>35310200</v>
      </c>
      <c r="I82" s="24">
        <f t="shared" si="31"/>
        <v>35310200</v>
      </c>
      <c r="J82" s="24">
        <f t="shared" si="31"/>
        <v>0</v>
      </c>
      <c r="K82" s="24">
        <f t="shared" si="31"/>
        <v>35310200</v>
      </c>
    </row>
    <row r="83" spans="1:11" s="25" customFormat="1" ht="38.25">
      <c r="A83" s="22" t="s">
        <v>56</v>
      </c>
      <c r="B83" s="23" t="s">
        <v>92</v>
      </c>
      <c r="C83" s="24">
        <v>35310200</v>
      </c>
      <c r="D83" s="24">
        <v>0</v>
      </c>
      <c r="E83" s="24">
        <f t="shared" si="21"/>
        <v>35310200</v>
      </c>
      <c r="F83" s="24">
        <v>35310200</v>
      </c>
      <c r="G83" s="24">
        <v>0</v>
      </c>
      <c r="H83" s="18">
        <f>F83+G83</f>
        <v>35310200</v>
      </c>
      <c r="I83" s="24">
        <v>35310200</v>
      </c>
      <c r="J83" s="24">
        <v>0</v>
      </c>
      <c r="K83" s="24">
        <f>J83+I83</f>
        <v>35310200</v>
      </c>
    </row>
    <row r="84" spans="1:11" ht="12.75">
      <c r="A84" s="26" t="s">
        <v>10</v>
      </c>
      <c r="B84" s="6" t="s">
        <v>100</v>
      </c>
      <c r="C84" s="24">
        <f>C85</f>
        <v>7258928</v>
      </c>
      <c r="D84" s="24">
        <f>D85</f>
        <v>0</v>
      </c>
      <c r="E84" s="24">
        <f>E85</f>
        <v>7258928</v>
      </c>
      <c r="F84" s="24">
        <f>F85</f>
        <v>1402700</v>
      </c>
      <c r="G84" s="18">
        <v>0</v>
      </c>
      <c r="H84" s="18">
        <v>1402700</v>
      </c>
      <c r="I84" s="18">
        <v>1402700</v>
      </c>
      <c r="J84" s="18">
        <v>0</v>
      </c>
      <c r="K84" s="18">
        <v>1402700</v>
      </c>
    </row>
    <row r="85" spans="1:11" ht="12.75">
      <c r="A85" s="26" t="s">
        <v>25</v>
      </c>
      <c r="B85" s="6" t="s">
        <v>93</v>
      </c>
      <c r="C85" s="24">
        <v>7258928</v>
      </c>
      <c r="D85" s="18">
        <v>0</v>
      </c>
      <c r="E85" s="18">
        <f>C85+D85</f>
        <v>7258928</v>
      </c>
      <c r="F85" s="18">
        <v>1402700</v>
      </c>
      <c r="G85" s="18">
        <v>0</v>
      </c>
      <c r="H85" s="18">
        <v>1402700</v>
      </c>
      <c r="I85" s="18">
        <v>1402700</v>
      </c>
      <c r="J85" s="18">
        <v>0</v>
      </c>
      <c r="K85" s="18">
        <v>1402700</v>
      </c>
    </row>
    <row r="86" spans="1:11" ht="38.25">
      <c r="A86" s="44" t="s">
        <v>114</v>
      </c>
      <c r="B86" s="42" t="s">
        <v>119</v>
      </c>
      <c r="C86" s="35">
        <f>C87</f>
        <v>443076.25</v>
      </c>
      <c r="D86" s="35">
        <f aca="true" t="shared" si="32" ref="D86:K86">D87</f>
        <v>0</v>
      </c>
      <c r="E86" s="35">
        <f t="shared" si="32"/>
        <v>443076.25</v>
      </c>
      <c r="F86" s="35">
        <f t="shared" si="32"/>
        <v>0</v>
      </c>
      <c r="G86" s="35">
        <f t="shared" si="32"/>
        <v>0</v>
      </c>
      <c r="H86" s="35">
        <f t="shared" si="32"/>
        <v>0</v>
      </c>
      <c r="I86" s="35">
        <f t="shared" si="32"/>
        <v>0</v>
      </c>
      <c r="J86" s="35">
        <f t="shared" si="32"/>
        <v>0</v>
      </c>
      <c r="K86" s="35">
        <f t="shared" si="32"/>
        <v>0</v>
      </c>
    </row>
    <row r="87" spans="1:11" ht="12.75">
      <c r="A87" s="44" t="s">
        <v>115</v>
      </c>
      <c r="B87" s="42" t="s">
        <v>120</v>
      </c>
      <c r="C87" s="35">
        <f>SUM(C88:C90)</f>
        <v>443076.25</v>
      </c>
      <c r="D87" s="35">
        <f aca="true" t="shared" si="33" ref="D87:K87">SUM(D88:D90)</f>
        <v>0</v>
      </c>
      <c r="E87" s="35">
        <f t="shared" si="33"/>
        <v>443076.25</v>
      </c>
      <c r="F87" s="35">
        <f t="shared" si="33"/>
        <v>0</v>
      </c>
      <c r="G87" s="35">
        <f t="shared" si="33"/>
        <v>0</v>
      </c>
      <c r="H87" s="35">
        <f t="shared" si="33"/>
        <v>0</v>
      </c>
      <c r="I87" s="35">
        <f t="shared" si="33"/>
        <v>0</v>
      </c>
      <c r="J87" s="35">
        <f t="shared" si="33"/>
        <v>0</v>
      </c>
      <c r="K87" s="35">
        <f t="shared" si="33"/>
        <v>0</v>
      </c>
    </row>
    <row r="88" spans="1:11" ht="12.75">
      <c r="A88" s="45" t="s">
        <v>116</v>
      </c>
      <c r="B88" s="43" t="s">
        <v>121</v>
      </c>
      <c r="C88" s="24">
        <v>443076.25</v>
      </c>
      <c r="D88" s="18">
        <v>0</v>
      </c>
      <c r="E88" s="18">
        <f>C88+D88</f>
        <v>443076.25</v>
      </c>
      <c r="F88" s="18">
        <v>0</v>
      </c>
      <c r="G88" s="18">
        <v>0</v>
      </c>
      <c r="H88" s="18">
        <f>F88+G88</f>
        <v>0</v>
      </c>
      <c r="I88" s="18">
        <v>0</v>
      </c>
      <c r="J88" s="18">
        <v>0</v>
      </c>
      <c r="K88" s="18">
        <f>I88+J88</f>
        <v>0</v>
      </c>
    </row>
    <row r="89" spans="1:11" ht="12.75">
      <c r="A89" s="45" t="s">
        <v>117</v>
      </c>
      <c r="B89" s="43" t="s">
        <v>122</v>
      </c>
      <c r="C89" s="24">
        <v>0</v>
      </c>
      <c r="D89" s="18">
        <v>0</v>
      </c>
      <c r="E89" s="18">
        <f>C89+D89</f>
        <v>0</v>
      </c>
      <c r="F89" s="18">
        <v>0</v>
      </c>
      <c r="G89" s="18">
        <v>0</v>
      </c>
      <c r="H89" s="18">
        <f>F89+G89</f>
        <v>0</v>
      </c>
      <c r="I89" s="18">
        <v>0</v>
      </c>
      <c r="J89" s="18">
        <v>0</v>
      </c>
      <c r="K89" s="18">
        <f>I89+J89</f>
        <v>0</v>
      </c>
    </row>
    <row r="90" spans="1:11" ht="12.75">
      <c r="A90" s="45" t="s">
        <v>118</v>
      </c>
      <c r="B90" s="43" t="s">
        <v>123</v>
      </c>
      <c r="C90" s="24">
        <v>0</v>
      </c>
      <c r="D90" s="18">
        <v>0</v>
      </c>
      <c r="E90" s="18">
        <f>C90+D90</f>
        <v>0</v>
      </c>
      <c r="F90" s="18">
        <v>0</v>
      </c>
      <c r="G90" s="18">
        <v>0</v>
      </c>
      <c r="H90" s="18">
        <f>F90+G90</f>
        <v>0</v>
      </c>
      <c r="I90" s="18">
        <v>0</v>
      </c>
      <c r="J90" s="18">
        <v>0</v>
      </c>
      <c r="K90" s="18">
        <f>I90+J90</f>
        <v>0</v>
      </c>
    </row>
    <row r="91" spans="1:11" ht="25.5">
      <c r="A91" s="44" t="s">
        <v>8</v>
      </c>
      <c r="B91" s="13" t="s">
        <v>64</v>
      </c>
      <c r="C91" s="35">
        <f>SUM(C92)</f>
        <v>-60193571.73</v>
      </c>
      <c r="D91" s="16">
        <f>SUM(D92)</f>
        <v>0</v>
      </c>
      <c r="E91" s="16">
        <f aca="true" t="shared" si="34" ref="E91:K91">SUM(E92)</f>
        <v>-60193571.73</v>
      </c>
      <c r="F91" s="16">
        <f t="shared" si="34"/>
        <v>0</v>
      </c>
      <c r="G91" s="16">
        <f t="shared" si="34"/>
        <v>0</v>
      </c>
      <c r="H91" s="16">
        <f t="shared" si="34"/>
        <v>0</v>
      </c>
      <c r="I91" s="16">
        <f t="shared" si="34"/>
        <v>0</v>
      </c>
      <c r="J91" s="16">
        <f t="shared" si="34"/>
        <v>0</v>
      </c>
      <c r="K91" s="16">
        <f t="shared" si="34"/>
        <v>0</v>
      </c>
    </row>
    <row r="92" spans="1:11" ht="25.5">
      <c r="A92" s="27" t="s">
        <v>7</v>
      </c>
      <c r="B92" s="6" t="s">
        <v>94</v>
      </c>
      <c r="C92" s="24">
        <v>-60193571.73</v>
      </c>
      <c r="D92" s="18">
        <v>0</v>
      </c>
      <c r="E92" s="18">
        <f t="shared" si="21"/>
        <v>-60193571.73</v>
      </c>
      <c r="F92" s="18">
        <v>0</v>
      </c>
      <c r="G92" s="18">
        <v>0</v>
      </c>
      <c r="H92" s="18">
        <f>F92+G92</f>
        <v>0</v>
      </c>
      <c r="I92" s="18">
        <v>0</v>
      </c>
      <c r="J92" s="18">
        <v>0</v>
      </c>
      <c r="K92" s="18">
        <f>I92+J92</f>
        <v>0</v>
      </c>
    </row>
    <row r="93" spans="1:11" ht="12.75">
      <c r="A93" s="1"/>
      <c r="B93" s="1"/>
      <c r="C93" s="25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25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25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25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25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25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25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25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25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25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25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25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25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25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25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25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25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25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25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25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25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25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25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25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25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25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25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25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25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25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25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25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25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25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25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25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25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25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25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25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25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25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25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25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25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25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25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25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25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25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25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25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25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25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25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25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25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25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25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25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25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25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25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25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25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25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25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25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25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25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25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25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25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25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25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25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25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25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25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25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25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25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25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25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25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25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25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25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25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25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25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25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25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25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25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25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25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25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25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25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25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25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25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25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25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25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25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25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25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25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25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25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25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25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25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25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25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25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25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25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25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25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25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25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25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25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25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25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25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25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25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25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25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25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25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25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25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25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25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25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25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25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25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25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25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25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25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25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25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25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25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25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25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25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25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25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25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25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25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25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25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25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25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25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25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25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25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25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25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25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25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25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25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25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25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25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25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25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25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25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25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25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25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25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25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25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25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25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25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25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25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25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25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25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25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25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25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25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25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25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25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25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25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25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25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25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25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25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25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25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25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25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25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25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25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25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25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25"/>
      <c r="D310" s="1"/>
      <c r="E310" s="1"/>
      <c r="F310" s="1"/>
      <c r="G310" s="1"/>
      <c r="H310" s="1"/>
      <c r="I310" s="1"/>
      <c r="J310" s="1"/>
      <c r="K310" s="1"/>
    </row>
  </sheetData>
  <sheetProtection/>
  <mergeCells count="6">
    <mergeCell ref="A1:K1"/>
    <mergeCell ref="A3:A4"/>
    <mergeCell ref="B3:B4"/>
    <mergeCell ref="C3:E3"/>
    <mergeCell ref="F3:H3"/>
    <mergeCell ref="I3:K3"/>
  </mergeCells>
  <printOptions/>
  <pageMargins left="0.3937007874015748" right="0.3937007874015748" top="0.5905511811023623" bottom="0.3937007874015748" header="0.3937007874015748" footer="0.1968503937007874"/>
  <pageSetup firstPageNumber="315" useFirstPageNumber="1" fitToHeight="0" fitToWidth="1" horizontalDpi="600" verticalDpi="600" orientation="landscape" paperSize="9" scale="56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 Медведев</cp:lastModifiedBy>
  <cp:lastPrinted>2021-09-16T07:30:08Z</cp:lastPrinted>
  <dcterms:created xsi:type="dcterms:W3CDTF">2007-07-16T05:30:38Z</dcterms:created>
  <dcterms:modified xsi:type="dcterms:W3CDTF">2021-09-16T07:30:19Z</dcterms:modified>
  <cp:category/>
  <cp:version/>
  <cp:contentType/>
  <cp:contentStatus/>
</cp:coreProperties>
</file>