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январь-декабрь 2020г." sheetId="1" r:id="rId1"/>
  </sheets>
  <definedNames>
    <definedName name="_xlnm.Print_Titles" localSheetId="0">'январь-декабрь 2020г.'!$3:$4</definedName>
    <definedName name="_xlnm.Print_Area" localSheetId="0">'январь-декабрь 2020г.'!$A$1:$N$139</definedName>
  </definedNames>
  <calcPr fullCalcOnLoad="1" refMode="R1C1"/>
</workbook>
</file>

<file path=xl/sharedStrings.xml><?xml version="1.0" encoding="utf-8"?>
<sst xmlns="http://schemas.openxmlformats.org/spreadsheetml/2006/main" count="405" uniqueCount="145">
  <si>
    <t xml:space="preserve"> -</t>
  </si>
  <si>
    <t>бюджет 
автономного округа</t>
  </si>
  <si>
    <t>утвержденный решением Думы города Пыть-Ях о бюджете,
уточненный план</t>
  </si>
  <si>
    <t>№
п/п</t>
  </si>
  <si>
    <t>Муниципальная, 
ведомственная целевая программа</t>
  </si>
  <si>
    <t>Ответственный 
исполнитель</t>
  </si>
  <si>
    <t>Источники 
финансирования</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</si>
  <si>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</si>
  <si>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</si>
  <si>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</si>
  <si>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</si>
  <si>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</si>
  <si>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</si>
  <si>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</si>
  <si>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</si>
  <si>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</si>
  <si>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</si>
  <si>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</si>
  <si>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</si>
  <si>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</si>
  <si>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</si>
  <si>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</si>
  <si>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</si>
  <si>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</si>
  <si>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 xml:space="preserve">Отдел по культуре и искусству </t>
  </si>
  <si>
    <t>Отдел по физической культуре и спорту</t>
  </si>
  <si>
    <t>Управление 
по экономике</t>
  </si>
  <si>
    <t>Управление 
по жилищным вопросам</t>
  </si>
  <si>
    <t xml:space="preserve">Управление 
по ЖКК, транспорту и дорогам </t>
  </si>
  <si>
    <t>Отдел по информационным ресурсам</t>
  </si>
  <si>
    <t>Управление по муниципальному имуществу</t>
  </si>
  <si>
    <t>Комитет 
по финансам</t>
  </si>
  <si>
    <t>Управление делами</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</si>
  <si>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</si>
  <si>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</si>
  <si>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</si>
  <si>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</si>
  <si>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</si>
  <si>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</si>
  <si>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</si>
  <si>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 xml:space="preserve">  -</t>
  </si>
  <si>
    <t xml:space="preserve">     -</t>
  </si>
  <si>
    <t>-</t>
  </si>
  <si>
    <t>Развитие образования в городе Пыть-Яхе</t>
  </si>
  <si>
    <t>Социальное и демографическое развитие города Пыть-Яха</t>
  </si>
  <si>
    <t xml:space="preserve">Доступная среда в городе Пыть-Яхе  </t>
  </si>
  <si>
    <t>Культурное пространство города Пыть-Яха</t>
  </si>
  <si>
    <t xml:space="preserve">Развитие физической культуры и спорта в городе Пыть-Яхе  </t>
  </si>
  <si>
    <t xml:space="preserve">Поддержка занятости населения в городе Пыть-Яхе </t>
  </si>
  <si>
    <t xml:space="preserve">Развитие агропромышленного комплекса в городе Пыть-Яхе </t>
  </si>
  <si>
    <t>Развитие жилищной сферы в городе Пыть-Яхе</t>
  </si>
  <si>
    <t xml:space="preserve">Жилищно-коммунальный комплекс и городская среда города Пыть-Яха  </t>
  </si>
  <si>
    <t>Профилактика правонарушений в городе Пыть-Яхе</t>
  </si>
  <si>
    <t xml:space="preserve">Безопасность жизнедеятельности в городе Пыть-Яхе </t>
  </si>
  <si>
    <t>Укрепление межнационального и межконфессионального согласия, профилактика экстремизма в городе Пыть-Яхе</t>
  </si>
  <si>
    <t xml:space="preserve">Экологическая  безопасность города Пыть-Яха </t>
  </si>
  <si>
    <t xml:space="preserve">Развитие экономического потенциала города Пыть-Яха </t>
  </si>
  <si>
    <t xml:space="preserve">Управление муниципальными финансами в городе Пыть-Яхе </t>
  </si>
  <si>
    <t>Цифровое развитие города Пыть-Яха</t>
  </si>
  <si>
    <t xml:space="preserve">Современная транспортная система города Пыть-Яха </t>
  </si>
  <si>
    <t>Развитие гражданского общества в городе Пыть-Яхе</t>
  </si>
  <si>
    <t>Управление муниципальным имуществом города Пыть-Яха</t>
  </si>
  <si>
    <t xml:space="preserve">Развитие муниципальной службы в городе Пыть-Яхе </t>
  </si>
  <si>
    <t xml:space="preserve">Содержание городских территорий, озеленение и благоустройство в городе Пыть-Яхе </t>
  </si>
  <si>
    <t>Объем финансирования 
на 2020 год</t>
  </si>
  <si>
    <t>№ 474-па от 25.12.2018         (с изм. от 23.03.2020 №105-па)</t>
  </si>
  <si>
    <t xml:space="preserve"> Управление по внутренней политике</t>
  </si>
  <si>
    <t>Управление по внутренней политике</t>
  </si>
  <si>
    <t xml:space="preserve">Управление
по ЖКК, транспорту и дорогам
</t>
  </si>
  <si>
    <t>Приложение № 1</t>
  </si>
  <si>
    <t>Разработка и информационно-техническая поддержка официальных сайтов администрации города Пыть-Яха и Думы города Пыть-Яха (шт.) - 100% к плану (план 3)
Приобретение и (или) сопровождение программного обеспечения в соответствующем году (шт.) - 2 или 20% к плану (план 10)
Средний срок простоя государственных и муниципальных систем в результате компьютерных атак (час) - (план 24) по итогам года.
Доля модернизации и обеспечения оборудованием (%) -  (план 38)
Стоимостная доля закупаемого и (или) арендуемого органами исполнительной власти субъектов, муниципальными образованиями, компаниями с государственным участием иностранного программного обеспечения (%) - (план 70)
Доля домашних хозяйств, обеспеченных возможностью широкополосного доступа к информационно-телекоммуникационной сети Интернет (не менее 10 Мбит/с) - 100% к плану (план 100)
Средний процент достижения показателей по состоянию на 01.07.2020г. - 44%</t>
  </si>
  <si>
    <t xml:space="preserve">Уровень регистрируемой безработицы к численности экономически активного населения в муниципальном образовании (на конец года), % -0,2 или 100% к плану ( план 0,2) 
Численность пострадавших в результате несчастных случаев на производстве с утратой трудоспособности на 1 рабочий день и более, человек - 1 или 0% к плану  (план 0), рассчитывается по итогам года. 
Доля инвалидов, трудоустроенных в организации муниципального сектора экономики, к общему числу трудоустроенных инвалидов (на конец года), % - (план 50).                                                                                                                                   Численность трудоустроенных граждан, из числа незанятых одиноких родителей, родителей, воспитывающих детей-инвалидов, многодетных родителей, женщин, осуществляющих уход за ребенком в возрасте до 3 лет (ежегодно), человек - (план 1).                                                                                                                                    
Средний процент достижения показателей по состоянию на 01.07.2020г. - 
25,0% </t>
  </si>
  <si>
    <r>
      <t xml:space="preserve">Объем вывезенного мусора, м3 -   (план 800)
Информирование населения о реформе обращения с твердыми коммунальными отходами, шт. (статьи на сайте) - 100% к плану (план 4)
Обработка территорий, наиболее посещаемых населением, специальными средствами от клещей, грызунов и насекомых, га -  100% к плану (план 2184,8)                                                                                                                      Площадь территории, очищенной от свалок, га -  (план 6)
Протяженность береговой линии, очищенной от бытового мусора в границах населенных пунктов, 0,2 км ежегодно - (план 0,2)                                                         
Количество населения, вовлеченного в мероприятия по очистке берегов водных объектов, тыс. чел. (с нарастающим итогом) - (план 0,046)                                                                                                                    Увеличение доли населения, вовлеченного в эколого-просветительские мероприятия, от общего количества населения города, % -  (план 51,05)        </t>
    </r>
    <r>
      <rPr>
        <sz val="12"/>
        <color indexed="10"/>
        <rFont val="Times New Roman"/>
        <family val="1"/>
      </rPr>
      <t xml:space="preserve"> </t>
    </r>
    <r>
      <rPr>
        <sz val="12"/>
        <color indexed="8"/>
        <rFont val="Times New Roman"/>
        <family val="1"/>
      </rPr>
      <t xml:space="preserve">                                                                                                     Количество контейнерных площадок, находящихся в муниципальной собственности (бесхозные) - 66 или 91% к плану (план 60)    </t>
    </r>
    <r>
      <rPr>
        <sz val="12"/>
        <color indexed="10"/>
        <rFont val="Times New Roman"/>
        <family val="1"/>
      </rPr>
      <t xml:space="preserve"> </t>
    </r>
    <r>
      <rPr>
        <sz val="12"/>
        <color indexed="8"/>
        <rFont val="Times New Roman"/>
        <family val="1"/>
      </rPr>
      <t xml:space="preserve">                                                                          Участие муниципального образования в окружном конкурсе в сфере отношений, связанных с охраной окружающей среды - (план 1)                                                                                                                  
Средний процент достижения показателей по состоянию на 01.07.2020г.- 32,3%.</t>
    </r>
  </si>
  <si>
    <t>Количество социально значимых проектов социально ориентированных некоммерческих организаций (ед.) -  100% к плану (план 2).
Объем информационной поддержки проектов социально ориентированных некоммерческих организаций, получивших поддержку за счет средств бюджета города Пыть-Яха на оказание социально значимых услуг и реализацию социально значимых программ (проектов) (ед.) - 11 или 47,8% к плану (план 23)
Доля информационных сообщений в средствах массовой информации, отражающих деятельность органов местного самоуправления города Пыть-Яха (%) - 100% к плану (план  44).                                                                                                Количество форм непосредственного осуществления местного самоуправления и участия населения в осуществлении местного самоуправления в муниципальных образованиях и случаев их применения в городе Пыть-Яхе - 2 или 67% к плану (план 3).
Средний процент достижения показателей по состоянию на 01.07.2020г. - 78,7%</t>
  </si>
  <si>
    <t>Увеличение числа посещений организаций культуры на 15,0% к базовому значению (тыс. чел.)  - 46,4 или 33,9% к плану (план 136,7) 
Увеличение числа обращений к цифровым (информационным) ресурсам сферы культуры в 5 раз к базовому значению (единиц) - 31 665 или 37,6% к плану (план 84 300) 
Увеличение средней численности пользователей архивной информацией на 10 тыс. человек населения (человек) - 254 или 65% к плану (план 390).
Увеличение числа обращений к цифровым (информационным) ресурсам архивов (% к базовому значению) - 8,3 или 83% к плану (план 10%)                                                                                                Количество мероприятий, направленных на создание комфортной туристской информационной среды (единиц) -  (план 1)
Средний процент достижения показателей по состоянию на 01.07.2020г. - 43,9%</t>
  </si>
  <si>
    <t>Исполнение плана по налоговым и неналоговым доходам, утверждённого решением о бюджете города на уровне не менее 95%, % - (план 95%) - показатель оценивается по результатам исполнения бюджета на 31.12.2020г.
Исполнение расходных обязательств городского округа за отчётный финансовый год в размере не менее 95% от бюджетных ассигнований, утверждённых решением о бюджете города, % - (план 95%) - показатель оценивается по результатам исполнения бюджета на 31.12.2020г.
Увеличение доли главных распорядителей бюджетных средств городского округа, имеющих итоговую оценку качества финансового менеджмента более 70 баллов до 100% - 100% к плану (план 100)                                                                                                                             Сохранение доли муниципальных учреждений, обеспеченных возможностью доступа к муниципальному сегменту государственной интегрированной информационной системы управления общественными финансами «Электронный бюджет», % - (план 100)
Достижение отношения муниципального долга городского округа к доходам бюджета городского округа, без учёта безвозмездных поступлений до 0,0, % - 100% к плану (план 5)
Внедрение механизмов инициативного бюджетирования, направленных на вовлечение населения города в обсуждение и принятие решений в сфере управления общественными финансами, стимулирование интереса граждан к вопросам формирования и исполнения бюджета, обеспечение общественного контроля за эффективностью расходования бюджетных средств, % - 99,9% к плану (план 100%)
Соблюдение ограничений по предельному размеру резервного фонда Администрации города, установленного Бюджетным Кодексом Российской Федерации, - 100%
Соблюдение условий,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 в целях распределения их между главными распорядителями бюджетных средств, - 100%.
Средний процент достижения показателей по состоянию на 01.07.2020г. -
55,6%</t>
  </si>
  <si>
    <t xml:space="preserve">Доля муниципальных служащих, лиц, замещающих муниципальные должности и лиц, включенных в кадровый резерв и резерв управленческих кадров, прошедших обучение по программам дополнительного профессионального образования, от потребности, определенной муниципальным образованием, % - 54,2 или 54,2% к плану (план 100)
Доля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 -  55 или 78,5% к плану (план 70)
Доля размещенных в федеральной государственной информационной системе «ЕИСУКС» сведений о вакантных должностях муниципальной службы, сведений об открытых вакансиях в органах местного самоуправления и проведении конкурса на включение в кадровый резерв, % - 100% к плану (план 90)
Доля муниципальных правовых актов, приведенных в соответствие с законодательством о муниципальной службе и противодействию коррупции, % -100% к плану (план 100)
Доля муниципальных служащих, соблюдающих ограничения и запреты, требования к служебному поведению, % - 100% к плану (план 94)
Доля освоенных денежных средств на материально-техническое и организационное обеспечение деятельности органов местного самоуправления города Пыть-Яха и муниципальных учреждений города, % - 100% к плану (план 100)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города Пыть-Яха и муниципальных учреждений города, % - 100% к плану (план 100)
Количество совершаемых органами ЗАГС юридически значимых действий, ед. - 1403 или 17% к плану (план 8244)
Средний процент достижения показателей по состоянию на 01.07.2020г. - 81,2%
</t>
  </si>
  <si>
    <t>Производство скота и птицы на убой в хозяйствах (в живом весе), (тонн) - 46,6 или 38,8% к плану (план - 120,0).
Производство молока в хозяйствах (тонн) - 133,8 или 58,7% к плану (план - 228,0).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- 1,6 или 29% к плану (план - 5,5);
 - молоко и молокопродукты (в пересчете на молоко) - 1 или 58,8% к плану (план - 1,7);
Маточное поголовье  коз, овец в личных подсобных хозяйствах, голов - 62 или 110,7% к плану (план - 56).
Количество крестьянских (фермерских) хозяйств (ед.) - 7 или 100% к плану (план - 7).                                     
Количество отлова, транспортировки, учета, содержания, умерщвления, утилизации безнадзорных и бродячих животных (ед.) - 101 или 53,4% к плану 
(план - 189).
Создание дополнительных рабочих мест малыми формами хозяйствования - 1 или 100% к плану (план - 1).
Отсутствие жалоб населения о нападениях безнадзорных и бродячих животных - по состоянию на 01.07.2020г. поступило 19 жалоб.
Средний процент достижения показателей по состоянию на 01.07.2020г. -68,7%</t>
  </si>
  <si>
    <t xml:space="preserve">Общий объем ввода жилья, тыс. кв.м. в год. - 1,034 или 3,5% (план  30).
Доля обеспеченности города Пыть-Яха утвержденными документами территориального планирования и градостроительного зонирования - 100% к плану (план  100).
Доля муниципальных услуг в электронном виде в общем количестве предоставленных услуг по выдаче разрешения на строительство, % - 100 или 167,7% к плану (план 60)                                                                                               Обеспечение  инженерной инфраструктуры земельных участков на которые заключены договоры комплексного освоения  территории, ед -  (план 1) 
Удельный вес ветхого и аварийного жилищного фонда во всем жилищном фонде, % - 5,3 или 101,9% к плану (план  5,4).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- 58,6 или 90,0% (план 65,1).
Количество квадратных метров расселенного аварийного жилищного фонда, млн. кв.м. - 0,002 или 40% (план 0,005)                                                                                        Общая площадь жилых помещений, приходящихся в среднем на 1 жителя, кв. м. - 18,3 или 97,9% к плану (план 18,7)                                                                          Количество семей, улучшивших жилищные условия, тыс. семей - 0,19 или 57,6% к плану (план 0,33)
Средний процент достижения показателей по состоянию на 01.07.2020г. -  73,2%  </t>
  </si>
  <si>
    <t xml:space="preserve">Суммарный коэффициент рождаемости - (план 2,219). По итогам года.                             Доля граждан, обеспеченных мерами социальной поддержки, от численности граждан, имеющих право на их получение и обратившихся за их получением (%) - 100% к плану (план 100)
Доля несовершеннолетних, находящихся в социально опасном положении, совершивших противоправные деяния (преступления, общественно опасные деяния), в общем количестве несовершеннолетних, признанных находящимися в социально опасном положении, в отчетном периоде, % - (план 3,4) обратный показатель.  По состоянию на 01.07.2020 не выявлены.
Доля детей-сирот и детей, оставшихся без попечения родителей, воспитывающихся в семьях граждан, от общей численности детей-сирот и детей, оставшихся без попечения родителей, выявленных на территории м.о.г.о.г. Пыть-Ях  (%) - 99,5% к плану (план 100)
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(всего на начало отчетного года) -  (план 100)
Доля использованных средств субсидии, передаваемой из бюджета автономного округа бюджету м.о. г.о. г. Пыть-Ях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 (план 100)
Средний процент достижения показателей по состоянию на 01.07.2020г. - 60%
</t>
  </si>
  <si>
    <t xml:space="preserve">Количество обученных специалистов, уполномоченных решать задачи в сфере ГО и ЧС, чел. - (план 3)
Количество изготовленных, приобретенных и распространенных     памяток, брошюр, плакатов, шт. -100% к плану (план 3500) 
Количество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- 100% к плану    (план 2)
Доля наружных источников противопожарного водоснабжения находящихся в исправном состоянии, % - 100% к плану (план 100) 
Доля прочищенных и обновленных минерализованных полос, и противопожарных разрывов, % - 50% к плану (план 100)
Установка информационных знаков по безопасности на водных объектах, шт. -(план 5) 
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- 100% к плану (план 100)                             
Средний процент достижения показателей по состоянию на 01.07.2020г. - 64,3%.
</t>
  </si>
  <si>
    <t xml:space="preserve">Уровень преступности (число зарегистрированных преступлений на 100 тыс. человек населения), ед. - 689,9 или 190% к плану (план 1306) - обратный показатель, рассчитывается нарастающим по итогам года.                                                                                                                                
Общая распространенность наркомании (на 100 тыс. населения), обратный показатель - 218,4 или 152,9% к плану (план 333,9)
Средний процент достижения показателей по состоянию на 01.07.2020г. - 171,5%
</t>
  </si>
  <si>
    <t>Доля граждан, положительно оценивающих состояние межнациональных отношений в муниципальном образовании городской округ город Пыть-Ях, в общем количестве граждан, % - (план 78)
Численность участников мероприятий, направленных на этнокультурное развитие народов России, проживающих в муниципальном образовании городской округ город Пыть-Ях, тыс. человек - 17,4 или 92% к плану (план 18,9)
Количество участников мероприятий, направленных на укрепление общероссийского гражданского единства, тыс. человек - 3,5 или 47% к плану (план 7,4)
Доля обеспеченности средствами антитеррористической защищенности объектов, находящихся в ведении муниципального образования (%) - 95,9 или 100% к плану (план 95,9)
Средний процент достижения показателей по состоянию на 01.07.2020г. - 
59,8%</t>
  </si>
  <si>
    <t xml:space="preserve">Увеличение доли объектов управления муниципального имущества, для которых определена целевая функция (%),    
- муниципальные унитарные предприятия - (план 100)
- объекты муниципальной казны - 99,5 или 99,5% к плану (план 100)
Снижение удельного веса неиспользуемого недвижимого имущества  в общем количестве   недвижимого имущества муниципального образования, в % - 0,6 или 83,3% к плану (план 0,5)
Увеличение доли объектов недвижимого имущества, на которое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-97,6 или 97,6% к плану  (план 100)
Обеспечение содержания и эксплуатации муниципального имущества (%) - 63 или 63% к плану (план 100)
Увеличение доли фактически отремонтированных объектов недвижимости, к объектам, подлежащим капитальному ремонту или реконструкции, в том числе бесхозяйных сетей ТВС (%) - 52,1 или 52,1% к плану (план 100)
Увеличение количество земельных участков, предоставляемых по результатам торгов ( ед) - 2 или 5 % к плану (план 40)                                                                                                Средний процент достижения показателей по состоянию на 01.07.2020г - 57,2%
</t>
  </si>
  <si>
    <t xml:space="preserve">Количество предоставляемых государственных и муниципальных услуг в МФЦ, единиц - 22 600 или 39,6% к плану (план 57 000)
Среднее время ожидания в очереди при обращении заявителя для получения государственных (муниципальных) услуг, минут -100% (план 15)
Уровень удовлетворенности населения муниципального образования качеством предоставления   муниципальных услуг МФЦ, в % -  99,1 или 110,1% к плану (план 90)
Доля граждан, имеющих доступ к получению государственных и муниципальных услуг по принципу «одного окна», в том числе в МФЦ, %  -56,9 или 57,2% к плану  (план 99,5)                                                                                                                       Количество малых и средних предприятий, единиц  -385 или 98,7% (план 390)       
Количество индивидуальных предпринимателей, единиц – 1083 или 103,1% (план 1050)                                                     
Численность занятых в сфере малого и среднего предпринимательства, включая индивидуальных предпринимателей, тыс. человек - 4,9 или 272,2% к плану (план 1,8)
Количество субъектов малого и среднего предпринимательства - получателей финансовой поддержки по программе, единиц - 31 или 221,4% к плану (план 14)
Количество малых и средних предприятий на 10 тыс. населения города, единиц - 96,7 или 99,7% к плану  (план 97,0)      
Доля потребительских споров, разрешенных в досудебном и внесудебном порядке, в общем количестве споров с участием потребителей, % -47,8 или  53% к плану (план 90,2)                                                                                                                                                    Уровень реальной среднемесячной заработной платы (к предыдущему году), % - 98,3 или 88,2% к плану (план 111,5).                                                                                                                            Объем инвестиций в основной капитал, за исключением инвестиций инфраструктурных монополий (федеральные проекты) и бюджетных ассигнований федерального бюджета, индекс % - 2,3 или 3,1% к плану (план 74,4)   
Средний процент достижения показателей по состоянию на 01.07.2020г. - 103,9%.
</t>
  </si>
  <si>
    <t xml:space="preserve">Увеличение доли приоритетных объектов и услуг социальной сферы, находящихся в муниципальной собственности, на которых после проведения капитального ремонта, реконструкции, модернизации, работ по адаптации обеспечиваются условия доступности для инвалидов и других маломобильных групп населения от общего количества приоритетных объектов социальной сферы, находящихся в муниципальной собственности, %, показатель рассчитывается по итогам года - (план 17) 
Средний процент достижения показателей по состоянию на 01.07.2020г. - 0%
</t>
  </si>
  <si>
    <t xml:space="preserve">Доля населения, систематически занимающегося физической культурой и спортом, в общей численности населения, % -  (план 44) 
Уровень обеспеченности населения спортивными сооружениями исходя из единовременной пропускной способности объектов спорта, % - 54,6 или 103% к плану (план 53) 
Доля граждан среднего возраста, систематически занимающихся физической культурой и спортом, в общей численности граждан среднего возраста, % - (план 17)
Доля граждан старшего возраста, систематически занимающихся физической культурой и спортом в общей численности граждан старшего возраста, % - (план 8,6) 
Доля детей и молодежи, систематически занимающихся физической культурой  и спортом, в общей численности детей и молодежи, % -  (план 83,8)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(план 9,5)
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 - (план 37,3) 
-из них доля учащихся, %, - (план 60,4)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 (план 93,8). 
Средний процент достижения показателей по состоянию на 01.07.2020г. -12,5%.
</t>
  </si>
  <si>
    <t>Сохранение доли улично-дорожных сетей, обеспеченных освещением в общей протяженности улично-дорожной сети на уровне - 100% к плану (план 54,4%).
Оформление цветочных композиций, содержание газонов, м2 -  100% к плану (план 142 227) 
Содержание городского кладбища, м2 (Уход за территорией, охрана кладбища - общая площадь 53900 м2) - 100% к плану (план 53 900).
Подготовка мест для массового отдыха и праздничных мероприятий, ед. - 6 или 75% к плану (план 8).
Строительство ледового городка, охрана, устройство новогодней иллюминации. Демонтаж городка и новогодней иллюминации, шт. - 1 или 33,3% к плану (план 3).
Зимнее и летнее содержание объектов благоустройства, м2 - 100% к плану (план 262 993,67). 
Улучшение санитарного состояния территорий города, м2 - 706 871,0 тыс. руб. или 54,3% к плану  (план 1 301 840,15)
Механизированная уборка внутриквартальных проездов в зимнее время, м2- 100% к плану (план 164 326,8).
Обеспечение дворовых территорий жилых домов современным спортивным и игровым оборудованием на детских площадках, шт. -  (план 63)
Содержание городского фонтана, объект -  (план 1).                                                  
Участие муниципального образования в окружном конкурсе "Самый благоустроенный город, поселок, село", меропр. - (план 1).                               Реализация проекта инициативного бюджетирования "Твоя инициатива - Твой бюджет" - (план 1)                                                                                                              Обеспечение доли реализованных проектов, направленных на содействие развитию исторических и иных местных традиций в городе, в которых проведены мероприятия в связи с наступившими юбилейными датами, к аналогичным проектам, отобранным по результатам конкурса на условиях инициативного бюджетирования, % - (план 100)                                                                                          Мемориальный комплекс - Монумент Славы и Вечного огня в 5 мкр. "Солнечный", объект - 100 % к плану (план 1)                                                                                                                           Изготовление, монтаж (демонтаж) баннеров, растяжек в честь празднования 75-ой годов щиты Победы в Великой отечественной Войне 1941-1945 гг.,  шт. - 9 или 128,6% к плану (план 7)                                                                               Приобретение, доставка монтаж (демонтаж) элементов праздничного оформления в честь празднования 75-ой годов щиты Победы в Великой отечественной Войне 1941-1945 гг. - 100% к плану  (план 1)
Средний процент достижения показателей по состоянию на 01.07.2020г. - 68,2%</t>
  </si>
  <si>
    <r>
      <t>Увеличение годового объема пассажирских перевозок автомобильным транспортом в внутригородском сообщении, тыс.чел. -  451,4</t>
    </r>
    <r>
      <rPr>
        <sz val="12"/>
        <color indexed="8"/>
        <rFont val="Times New Roman"/>
        <family val="1"/>
      </rPr>
      <t xml:space="preserve"> или 31,2% к плану (план - 1 447);
Протяженность сети автомобильных дорог общего пользования местного значения, км - 77,3 км или 100,7% к плану (план -76,8);                                                     
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 на 31 декабря отчетного года, км -  100% к плану (план 31,7);
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  100% к плану (план - 58,8).                                                                                                         Снижение количества мест концентрации дорожно-транспортных происшествий (аварийно-опасных участков на дорожной сети), % -100% 
Снижение количества погибших в дорожно-транспортных происшествиях (чел./100тыс. чел) - 100%
Средний процент достижения показателей по состоянию на 01.07.2020г. - 83,5%</t>
    </r>
  </si>
  <si>
    <t xml:space="preserve">Доля административно-управленческого и педагогического персонала общеобразовательных организаций, прошедших целевую подготовку или повышение квалификации по программам менеджмента в образовании и (или) для работы в соответствии с федеральными государственными образовательными стандартами, (%) - 10,9 или 33,0% к плану (план 33)
Доступность дошкольного образования для детей в возрасте от 1,5 до 3 лет,  (%) - 100 или 107,3% к плану (план 93,2)
Обеспеченность детей дошкольного возраста местами в дошкольных образовательных организациях (количество мест на 1000 детей) - 692,8 или 85,4% к плану (план 811)
Доля детей в возрасте от 5 до 18 лет, охваченных дополнительным образованием, (%) - 68 или 70,5% к плану (план 96,4)
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- 1,19 или 96,7% к плану (план 1,22)
Доля молодежи в возрасте от 14 до 30 лет, задействованной в мероприятиях общественных объединений, (%) - 26,9 или 80,5% (план 33,4)
Доля граждан, вовлеченных в добровольческую деятельность, (%) -7,6 или 47,5% к плану (план 16)
Доля детей в возрасте от 6 до 17 лет (включительно), охваченных всеми формами отдыха и оздоровления, от общей численности детей, нуждающихся в оздоровлении, (%) - (план 100)                                                                                      Доля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- 100% к плану план (0)
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92,7 или 103,8% к плану (план 89,3)
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муниципального образования, выделяемых на предоставление услуг в сфере образования, (%)-100% к плану (план 0,2)
Доля педагогических работников, прошедших добровольную независимую оценку профессиональной квалификации (%) - (план 0,8)
Доля образовательных организаций, расположенных на территории муниципального образования обеспеченных Интернетом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 - 100 или 140,1% к плану (план 71,4)
Численность педагогических работников, участвующих в реализации образовательных программ, включающих основы финансовой грамотности (чел.) - 31 или 86,1% к плану (план 36,0)
Удельный вес численности обучающихся, занимающихся в одну смену, в общей численности обучающихся в общеобразовательных организациях, в том числе обучающихся по образовательным программам начального общего, основного общего, среднего общего образования - 76,1 или 99,3% к плану ( план 76,6)
Средний процент достижения показателей по состоянию на 01.07.2020г. - 76,7%
</t>
  </si>
  <si>
    <t>Доля населения муниципального образования городской округ город Пыть-Ях, обеспеченного качественной питьевой водой из систем централизованного водоснабжения, % - 100% к плану (план 32,0)                                                                               Количество построенных и реконструированных крупных объектов питьевого водоснабжения, предусмотренные региональными программами , нарастающим итогом, единиц - (план 1)
Количество благоустроенных дворовых и общественных территорий , ед. - 95 или 92,2% к плану (план  103)
Доля граждан, принявших участие в решении вопросов развития городской среды, от общего количества граждан в возрасте от 14 лет, проживающих на территории муниципального образования, в рамках реализации приоритетного проекта «Формирование комфортной городской среды», % - 21 или 175% к плану (план 12)
Доля площади жилищного фонда, обеспеченного всеми видами благоустройства, в общей площади жилищного фонда муниципального образования, % - 97,4 или 99,6% к плану (план 97,8)
Доля многоквартирных домов,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 % - 33,3 или 84,1% к плану (план 39,6)
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 - 1,3 или 25% к плану (план 5,1)
Доля систем коммунальной инфраструктуры и иных объектов коммунального хозяйства муниципальных предприятий, осуществляющих неэффективное управление, переданных частным операторам на основе концессионных соглашений в соответствии с графиками, актуализированными на основании проведенного анализа эффективности управления, % - (план 100)                                                                                                   Доля заемных средств в общем объеме капитальных вложений в системы теплоснабжения, водоснабжения и водоотведения, %  - (план 30)                                        
Средний процент достижения показателей по состоянию на 01.07.2020г. - 64%</t>
  </si>
  <si>
    <t>Оценка степени достижения целевых значений проведена по 154 показателям, по предварительным данным:
- 59 показателей - достигнуто запланированное годовое значение; 
- 36 показателей - фактическое значение составляет 50% и выше; 
- 59 показателей -  фактическое значение составляет менее 50%. 
Средний процент достижения показателей 59,9%</t>
  </si>
  <si>
    <t>Приложение 1</t>
  </si>
  <si>
    <t>№ 445-па 
от 13.12.2018 
(с изм. от 06.07.2020 №277-па)</t>
  </si>
  <si>
    <t xml:space="preserve">Информацию о реализации муниципальных программ,
реализуемых на территории муниципального образования городской округ город Пыть-Ях 
по состоянию на 01.01.2021 года   </t>
  </si>
  <si>
    <t xml:space="preserve"> № 414-па              от 05.12.2018   (с изм. от 14.12.2020  №544-па)</t>
  </si>
  <si>
    <t xml:space="preserve"> № 415-па         от 05.12.2018  (с изм. от 18.11.2020  №499-па)</t>
  </si>
  <si>
    <t xml:space="preserve"> № 427-па 
от 10.12.2018  (с изм. от 16.10.2020 №432-па)</t>
  </si>
  <si>
    <t>Для МДОАУ д/с "Золотой ключик", отдела по труду и социальным вопросам, МАУК "КЦ: Библиотека-музей"  приобретено и смонтировано оборудование для  адаптации помещений для инвалидов с нарушениями слуха и зрения, установлена кнопка вызова сотрудника для инвалида.                                                                            МДОАУ "Родничок" приобретен перекатный пандус для ребенка-инвалида с нарушениями опорно-двигательного аппарата.</t>
  </si>
  <si>
    <t xml:space="preserve"> № 409-па               от 04.12.2018           (с изм. от 29.12.2020 № 582-па)</t>
  </si>
  <si>
    <t>№ 410-па 
от 04.12.2018   (с изм. от 30.12.2020  №588-па)</t>
  </si>
  <si>
    <t>Подпрограмма 1 "Организация бюджетного процесса в м.о.г.о. город Пыть-Ях"
В целях своевременного и качественного проведения работы по разработке проекта бюджета принято постановление администрации города от 14.07.2014 № 175-па. 
Начало работы по составлению проекта бюджета города начинается с утверждения Графика подготовки, рассмотрения документов и материалов, разрабатываемых  при составлении проекта решения  о бюджете городского округа  города Пыть-Яха на очередной финансовый год и плановый период. На 2020 год и плановый период 2021-2022 годы  бюджет города Пыть-Яха утверждён решением Думы города Пыть-Яха от 19.12.2019 года № 285. 
Подпрограмма 2 "Управление муниципальным долгом в м.о.г.о. город Пыть-Ях"
Оплата процентов по состоянию на 01.01.2021 года составила 938,8 тыс.руб. в том числе: по муниципальному контракту №0187300019417000517-0269542-01 от 10.01.2018 заключенному с ПАО "СБЕРБАНК России"" -236,8 тыс.руб. Муниципальный контракт  № 0187300019419000159 от 13.12.2019 года с ПАО "Совкомбанк" -  693,3 тыс. руб., по договору бюджетного кредита - 8,7 тыс. руб.                                                                                                                                                                                                                                                                        Подпрограмма 3 "Формирование резервных средств в бюджете города"                                                                                            В соответствии с утвержденным порядком конкурсного отбора  отобраны проекты инициативной группы жителей: топиарный парк «Ноев ковчег» на сумму 4996,7 тыс. руб. и благоустройство дворовой территории жилых домов по адресу г. Пыть-Ях, 3 мкр, ул. С. Урусова д. 12, д. 14 на сумму 3 999,1 тыс. руб., средства перераспределены на муниципальную программу "Содержание городских территорий, озеленение и благоустройство в городе Пыть-Яхе" .</t>
  </si>
  <si>
    <t>№ 426-па
от 10.12.2018 
(с изм. от 23.12.2020 №569-па)</t>
  </si>
  <si>
    <t>№ 432-па
от 10.12.2018 
(с изм. от 04.12.2020  №521-па)</t>
  </si>
  <si>
    <t>№ 425-па
от 10.12.2018 
(с изм. от 07.12.2020  №526-па)</t>
  </si>
  <si>
    <t xml:space="preserve"> № 428-па
от 10.12.2018
(с изм. от 24.11.2020 №509-па)</t>
  </si>
  <si>
    <t xml:space="preserve"> № 431-па         от 10.12.2018    (с изм. от 26.12.2020 №575-па)</t>
  </si>
  <si>
    <t xml:space="preserve"> № 429-па
 от 10.12.2018 (с изм. от 08.12.2020 №530-па)</t>
  </si>
  <si>
    <t>Подпрограмма III «Обеспечение мерами государственной поддержки по улучшению жилищных условий отдельных категорий граждан»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Всего в списке 29 человек. По 1 гарантийному письму право реализовано на сумму 945,0 тыс. руб. 
 - на обеспечение жильем молодых семей затрачено 14 884,0 тыс. руб. В списке состоит 18 молодых семей, произведена оплата по 1 гарантийному письму, по 12 гарантийным письмам денежные средства зачислены на счет временного распоряжения получателями средств субсидии до реализации прав участниками.                                                                                                                                                   -  на осуществ отд. Гос. полномочий (канц., товары) затрачено 19,5 тыс. руб.                                                                                                                                                                                                                       Подпрограмма IV "Организационное обеспечение деятельности МКУ "Управление капитального строительства города Пыть-Яха"                                                                                                                                                      - на реализацию функций заказчика по строительству объектов, выполнение проектных, проектно-изыскательских и строительно-монтажных работ затрачено 23 033,8 тыс. руб.</t>
  </si>
  <si>
    <t xml:space="preserve"> № 399-па
от 28.11.2018    (с изм. от 23.11.2020 №508-па)</t>
  </si>
  <si>
    <t>№ 430-па                 от 10.12.2018    (с изм. от 16.12.2020 № 546-па)</t>
  </si>
  <si>
    <t xml:space="preserve">Организация освещения улиц, территорий микрорайонов израсходовано. Поставку электроэнергии на территории м.о. г.о. город Пыть-Ях осуществляет АО "Газпром энергосбыт Тюмень", затрачено 12 308,4 тыс. руб. На обслуживание и содержание электрооборудования и электрических сетей затрачено 4 330,1 тыс.руб.; 
- озеленение городской территории - израсходовано 3 497,2 тыс. руб.                                                                                                                            - содержание мест захоронения - исполнение на 01.01.2021г. - 8 427,3 тыс. руб.: на территории городского кладбища  выполнен комплекс работ по уборке мусора с территории, урн, контейнеров ТБО, снега с пешеходных дорожек, посыпка песком дорожек в зимний период.
 - создание условий для массового отдыха жителей города и организация обустройства мест массового отдыха  - исполнение на 01.01.2021г. - 14 094,0 тыс.руб.: выполнены работы по санитарной уборке улиц, подготовке мест массового отдыха к праздничным мероприятиям, вывоз и утилизация мусора, по строительству ледового городка, по монтажу, демонтажу уличных флагов расцвечивания. 
-  летнее и зимнее содержание городских территорий, исполнение на 01.01.2021г - 24 120,7 тыс. руб.: выполнены работы по механизированной уборке внутриквартальных проездов в зимнее время, по ремонту внутриквартальных проездов, по содержанию городского фонтана.                                                                                                                                                  - на повышение уровня культуры населения затрачено 38 438,4 тыс. руб., в т.ч.:                                                                                                                                                    -по реконструкции Мемориального комплекса - Монумент Славы и Вечного огня в 5 мкр. "Солнечный" выполнены работы по поставке и установке Памятника "Советскому солдату";                                                                                                                                               -создана единая и уникальная тематическая парковая зона для детей, жителей и гостей города, путем строительства топиарного парка «Ноев ковчег».                                                                                                            - установлен объект монументально декоративного искусства бронзовой скульптуры «Мамонтенок» в честь 30-летнего юбилея со Дня образования города Пыть-Яха;                                                                                                                     </t>
  </si>
  <si>
    <t xml:space="preserve"> № 437-па          от 11.12.2018   (с изм. от 24.11.2020 № 507-па)</t>
  </si>
  <si>
    <r>
      <t xml:space="preserve">Подпрограмма 1 "Автомобильный транспорт"
Предоставлена субсидия МУПАТП на возмещение недополученных доходов в связи с оказанием услуг по городским пассажирским перевозкам в размере 3 458,0 тыс.руб.                                                                                                                                                                  На создание условий для предоставления транспортных услуг населению, и организация транспортного обслуживания населения в границах городского округа на 01.01.2021г. затрачено 68 480,4 тыс. руб.
Подпрограмма 2 "Дорожное хозяйство"                                                                                                                         На содержание автомобильных дорог и искусственных сооружений на них затрачено 53 871,0 тыс. руб.                                                                                                                                                                   На улучшение технических характеристик автомобильных дорог, развитие и функционирование системы управления автомобильными дорогами израсходовано на 01.01.2021г. - 2 260,7 тыс. руб. Проведен техническая экспертиза путепровода в г. Пыть-Ях, разработан план обеспечения транспортной безопасности путепровода, обустроено техническими средствами организации дорожного движения  9 наземных переходов.                            
На мероприятие по строительству (реконструкции), капитальному ремонту и ремонту автомобильных дорог общего пользования местного значения на 01.01.2021г. затрачено 28 766,7 тыс.руб.                                                                                                                                                              -выполнен капитальный ремонт ул. Романа Кузоваткина. Работы по участку от ПК 6+36,18 до ПК 14+13,36;                                                                                                                                                                              </t>
    </r>
    <r>
      <rPr>
        <sz val="12"/>
        <color indexed="8"/>
        <rFont val="Times New Roman"/>
        <family val="1"/>
      </rPr>
      <t xml:space="preserve">                                                                               - выполнен локальный ремонт участков автодорог (ул. Дорожная , а/д "Путепровод, ул. Магистральная от остановочного пункта "5 мкр." до остановочного пункта "Центр современник").                                                 - выполнены проектно-изыскательские работы строительного участка ливневого стока по ул. Магистральная.                                                                                                                                                                                              - установлено 4 новых остановочных комплекса.                                                                                                 Подпрограмма 3 "Безопасность дорожного движения"
Оказаны услуги по обеспечению работоспособности системы видеофиксации нарушений правил дорожного движения на сумму 1 252,7 тыс. руб.</t>
    </r>
  </si>
  <si>
    <t>№ 439-па           от 11.12.2018   (с изм. от 26.12.2020  №576-па)</t>
  </si>
  <si>
    <t>№ 444-па 
 от 13.12.2018    (с изм. от 26.12.2020 №574-па)</t>
  </si>
  <si>
    <t>№ 438-па         от 11.12.2018    (с изм. от 24.11.2020  №510-па)</t>
  </si>
  <si>
    <t>№ 382-па 
 от 22.11.2018 
(с изм. от 07.12.2020  №527-па)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</si>
  <si>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на проведение капитального ремонта (с заменой) газопроводов, систем теплоснабжения, водоснабжения и водоотведения для подготовки к осенне-зимнему периоду израсходовано 29 897,5 тыс. руб. Работы на трех объектах теплоснабжения и одном участке сетей водоснабжения завершены в полном объеме.                                                                                                                                                                                                 - определение размера платы за содержание жилого помещения, для обеспечения надлежащего содержания общего имущества в многоквартирном доме, исполнение на 01.01.2021г составило - 300,0 тыс. руб.                                                                                                                                                              - на финансовое обеспечение затрат, связанных с погашением задолженности за потребленные топливно-энергетические ресурсы затрачено на 01.01.2021г. 111 130,1 тыс. руб.                                                              - на мероприятие направленное на 100% погашение задолженности МУП "УГХ" за использованные энергоресурсы затрачено 85 983,5 тыс. руб.</t>
  </si>
  <si>
    <t xml:space="preserve"> № 423-па         от 10.12.2018   (с изм. от 28.12.2020  №579-па)</t>
  </si>
  <si>
    <t xml:space="preserve"> - на организацию летнего отдыха, оздоровления детей и молодежи израсходовано 4 033,6 тыс. руб.                                                                                        Запланировано оздоровление 1 685 детей. На основании постановления Губернатора отменено проведение массовых мероприятий. Были организованы пришкольные площадки. Задействовано 1 535 обучающихся. 
                                                       </t>
  </si>
  <si>
    <t>Подпрограмма 4 "Ресурсное обеспечение в сфере образования и молодежной политики".                                                                                                                                                     -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израсходовано 46 850,9 тыс.руб.;                                                                                                                                                                                                                             
- выплачена 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сумме 19 713,8 тыс.руб.;                              
- на обеспечение комплексной безопасности образовательных организаций и учреждений молодежной политики израсходовано 17 441,0 тыс.руб.                                                                                                             Проведены мероприятия по восстановлению работоспособности системы противопожарной защиты, а также приведению помещений в санитарное состояние в соответствии с требованиями СанПИН в образовательных организациях и учреждениях молодежной политики.                                                                                                             - на  развитие материально-технической базы муниципальных образовательных организаций, учреждений молодежной политики израсходовано 19 988,1 тыс. руб.  
Проведены проектно-изыскательские работы по ремонту вентиляции в бассейне, приобретены баннеры для образовательных организаций с символикой 75 годовщины Победы.                                                                                                                                                               В образовательные учреждения приобретено: оборудование для столовой, школьные принадлежности, техническое оборудование, мягкий инвентарь для общеобразовательных и дошкольных учреждений.</t>
  </si>
  <si>
    <t xml:space="preserve">Подпрограмма 2. Поддержка творческих инициатив, способствующих самореализации населения. Произведены расходы на содержание МБОУ ДО "ДШИ", МАУК "КДЦ", выплату заработной платы сотрудникам, проведение мероприятий;                                                                                                                                 
- поддержка одаренных детей и молодежи, развитие художественного образования - освоено 62 494,6 тыс.руб.                                                                                                                                                                                         -стимулирование культурного разнообразия в муниципальном образовании- освоено 83 279,5 тыс. руб.                                                                                                                                                                               -на развитие профессионального искусства затрачено 250,0 тыс. руб. Проведены мероприятия в МАУК "КДЦ": концерты, концертные программы в режиме онлайн, участие творческих коллективов в профессиональных конкурсах и фестивалях.
- сохранение нематериального и материального наследия Югры и продвижение культурных проектов. За 2020 год сотрудники Краеведческого музея МАУК "КЦ: библиотека-музей" прошли дистанционное обучение (повышение квалификации 72 ч.). Исполнение на 01.01.2021г. - 10,0 тыс. руб.                                                                                                                                                                                                              
Подпрограмма 4. Развитие туризма - затрачено 557,4 тыс. руб.                                                                                                                  Приобретены радиогиды для краеведческого  экомузея, установлены знаки туристской навигации по городу (4 ед.), в краеведческом экомузее (5 ед.).                                                                                               Подпрограмма 5. Поддержка социально-ориентированных некоммерческих организаций - израсходовано 485,7 тыс. руб.                                                                                                                                                Произведены расходы на:                                     
- выплату заработной платы сотруднику ресурсного центра поддержки СОНКО;
- оснащение рабочего места (компьютер, принтер, кресло, стулья, жалюзи, усилитель сотовой связи). </t>
  </si>
  <si>
    <r>
      <t xml:space="preserve">Подпрограмма 1 "Общее образование. Дополнительное образование детей"                                                                                                                     - развитие системы дошкольного и общего образования - исполнение на 01.01.2021г. - 1 481,7 тыс.руб.    </t>
    </r>
    <r>
      <rPr>
        <b/>
        <sz val="12"/>
        <color indexed="8"/>
        <rFont val="Times New Roman"/>
        <family val="1"/>
      </rPr>
      <t xml:space="preserve">                                                                                                                                  </t>
    </r>
    <r>
      <rPr>
        <sz val="12"/>
        <color indexed="8"/>
        <rFont val="Times New Roman"/>
        <family val="1"/>
      </rPr>
      <t xml:space="preserve">- Федеральный проект "Учитель будущего". Израсходовано 259,9 тыс. руб. на повышение квалификации административно-управленческого и педагогического персонала общеобразовательных организаций (проведение конкурса "Педагог года-2020", участие в региональном этапе Всероссийского конкурса профессионального мастерства в сфере образования ХМАО-Югры "Педагог года Югры - 2020"). </t>
    </r>
    <r>
      <rPr>
        <b/>
        <sz val="12"/>
        <color indexed="8"/>
        <rFont val="Times New Roman"/>
        <family val="1"/>
      </rPr>
      <t xml:space="preserve"> </t>
    </r>
    <r>
      <rPr>
        <sz val="12"/>
        <color indexed="8"/>
        <rFont val="Times New Roman"/>
        <family val="1"/>
      </rPr>
      <t xml:space="preserve">                                                                                                                - муниципальная составляющая окружного проекта "Успех каждого ребенка"- МАУДО "ЦДТ" (выплачена заработная плата, произведена уплата взносов в бюджетные и внебюджетные фонды, произведены расходы, связанные с содержанием учреждения). Выдано 2 294 сертификата ПФДО. Исполнение на 01.01.2021г - 40 351,7 тыс. руб.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  -   выплачена заработная плата, произведена уплата взносов в бюджетные и внебюджетные фонды, начислено и выплачено ежемесячное вознаграждение за выполнение функций классного руководителя, произведены расходы, связанные с приобретением учебников, учебного оборудования, приобретение игрушек. Исполнение на 01.01.2021г - 1 575 637,9 тыс. руб., в т.ч. предоставлено обучающимся питание в школах на сумму 34 798,3 тыс.руб;                                                                                                                 </t>
    </r>
  </si>
  <si>
    <t xml:space="preserve"> - на развитие системы воспитания, профилактики правонарушений среди несовершеннолетних, выделена субсидия общественной организации "АКТИВИСТ" на реализацию программы "Наше Время". Исполнение на 01.01.2021г. - 4 726,5 тыс. руб.                                                                                                                                                     ПодпрограммаII. Система оценки качества образования и информационная прозрачность системы образования.                                                                                                                                                                Федеральные проекты:                                                                                                                                             "Цифровая образовательная среда".  Расходы предусмотрены на техническое сопровождение по обеспечению государственной итоговой аттестации обучающихся. Исполнение составило 328,4 тыс.руб.  "Современная школа2. Приобретена мебель для центров образования цифрового и гуманитарного профилей «Точка роста» для МБОУ СОШ №6. Исполнение на 01.01.2021 составило 175,0 тыс.руб.                                                                                                                                                                                                                                                                                                                                                         Подпрограмма III "Молодежь Югры и допризывная подготовка", исполнение 97 976,8 тыс.руб., выплата заработной платы, содержание учреждений молодежной политики МАУ АЦ "Дельфин", МБУ Центр "Современник", МАУ ГЛБ "Северное сияние". В рамках реализации программ федерального проекта "Социальная активность" в феврале 2020г. проведено мероприятие День памяти "Вывод войск из Афганистана" с возложением цветов. Предусмотренные мероприятия по военно-патриотическому воспитанию временно приостановлены  в связи с введением ограничительных мер.                                     
</t>
  </si>
  <si>
    <t>Подпрограмма 1 " Поддержка семьи, материнства и детства"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выплаты 37 приемным родителям на 67 приемных детей за ноябрь 2020 года осуществлены 15.12.2020.  В декабре 2020 года осуществлены опережающие выплаты 36 приемным родителям на 65 приемных детей. Исполнение составило 29 612 тыс. руб.
- на организацию деятельности по опеке и попечительству освоено на 01.01.2021г. - 12 254,7 тыс.руб. Бюджетные обязательства на текущую дату оплачены в полном объеме в установленные сроки;                                                                                                                                                                      - на осуществление полномочий по созданию и осуществлению деятельности комиссии по делам несовершеннолетних и защите их прав  исполнение на 01.01.2021 года составило 8 635,8 тыс.руб.                                                                      - предоставлено 8 жилых помещений детям-сиротам и детям, оставшимся без попечения родителей, лицам из их числа по договорам найма специализированных жилых помещений на сумму 14 836,3 тыс. руб.                                                                                                                                                                - обеспечение дополнительных гарантий прав на жилое помещение детей-сирот, детей, оставшихся без попечения родителей, лиц из числа детей-сирот - по состоянию на 01.01.2021г.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 произведены выплаты по договору, заключенному между Администрацией города Пыть-Яха (орган опеки и попечительства) и АНО "Центр социальной помощи "Призвание" о передаче полномочия органа опеки и попечительства по подготовке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РФ формах  на сумму 1 014,8 тыс. руб.
Подпрограмма 2 "Развитие мер социальной поддержки отдельных категорий граждан.
- выплата муниципальной пенсии за выслугу лет произведена 73 лицам в размере 6 541 тыс. руб.;                                                                                            - единовременная выплата неработающим пенсионерам в связи с Юбилеем составила 70 тыс. руб.;                                                                                                                  -денежные выплаты отдельным категориям граждан - выплаты получили 7 граждан имеющих звание "Почетный гражданин города Пыть-Яха" в размере 452,7 тыс. руб.                                                                                                              
- субсидия на возмещение недополученных доходов организациям, предоставляющим населению услуги бань по тарифам, не обеспечивающим возмещение издержек  составила 1 857,2 тыс. руб, количество  получателей льготы на оплату стоимости одной помывки в городской бане составило - 4 830 человек. 
-дополнительные меры социальной поддержки граждан старшего поколения, проживающих на территории города Пыть-Яха - предоставлена  разовая единовременная денежная выплата ко Дню Победы в Великой Отечественной войне 1941-1945 годов 20  получателям на сумму 675,0 тыс. руб.</t>
  </si>
  <si>
    <t>Подпрограмма 1. Модернизация и развитие учреждений и организаций культуры
- на развитие библиотечного дела израсходовано 65 051,7 тыс.руб. Произведены расходы на: пополнение библиотечного фонда; обеспечение доступа к сети Интернет 3-х библиотек города, выплачена заработная плата работникам; приобретение печатной продукции; техническое сопровождение Ирбис. 
- на развитие музейного дела потрачено 10 885,6 тыс. руб.: выплата заработной платы работникам музея, проведение мероприятий, произведены расходы на содержание учреждения МАУК "КЦ: библиотека музей"; 
- на развитие архивного дела потрачено 273,0 тыс.руб. Приобретены архивные коробки (935 шт.), канцелярские товары.                                                                                                                                                                        - на укрепление материально-технической базы учреждений культуры израсходовано 6 175,7 тыс. руб. выполнены ремонтные работы: в МБОУ ДО «Детская школа искусств» (замена витражей центрального периметра здания, боковых запасных выходов), по обеспечению доступа маломобильных групп населения и устройство пандуса, по устройству пожарных выездов.</t>
  </si>
  <si>
    <r>
      <t>Подпрограмма 1 «Развитие физической культуры и массового спорта» освоено  31 659,2 тыс.руб.:
- 26 спортивно массовых городских мероприятий по развитию массовой физической культуры и спорта (из них 7 мероприятий в режиме онлайн);
 - 3 городских мероприятия по внедрению Всероссийского физкультурно-спортивного комплекса "Готов к труду и обороне" (ГТО), приобретено спортивное оборудование и инвентарь для Центра тестирования ГТО. 
- участвовали в 11 выездных мероприятиях.                                                                                                                     МАУ Спортивный комплекс произведены расходы:  на содержание имущества (тепловодоснабжение МУП УГХ, электроэнергия ТЭК, техническое облуживание электрооборудования, вывоз ЖБО, услуги связи прочие работы (услуги), на охрану объектов, на выплату заработной платы работников учреждения, инвентарь для выполнения требований санитарного законодательства, средства индивидуальной  защиты (перчатки одноразовые, маски защитные), приобретение и монтаж универсальной спортивной игровой площадки по адресу 5 мкр, д.24, монтаж двух спортивных комплексов, приобретена сборно-разборная трибуна. 
Подпрограмма 2 «Развитие спорта высших достижений и системы подготовки спортивного резерва»  освоено 88 349,2 тыс.руб.:
- проведено 18 городских мероприятий, принято участие в 24 выездных мероприятиях.
МБУ СШ - приобретена форма для лыжных гонок, спортивная форма для занятий футболом, наградная атрибутика, топиарная фигура "Бутса-мяч", спортивный инвентарь  для спортивных секций.</t>
    </r>
    <r>
      <rPr>
        <sz val="12"/>
        <color indexed="10"/>
        <rFont val="Times New Roman"/>
        <family val="1"/>
      </rPr>
      <t xml:space="preserve">
</t>
    </r>
    <r>
      <rPr>
        <sz val="12"/>
        <color indexed="8"/>
        <rFont val="Times New Roman"/>
        <family val="1"/>
      </rPr>
      <t>МБУ СШОР - приобретена спортивная форма спортивный инвентарь для воспитанников отделений бокса и вольной борьбы, подиум - трибуна. Произведены расходы: на охрану содержание объектов, инвентаря для выполнения требований санитарного законодательства (рециркуляры, передвижные стойки, термометры бесконтактные, перчатки одноразовые и т.п.)., медицинское сопровождение городских соревнований, обеспечение охраны во время проведения соревнований (услуги ЧОП), оградительные стойки с лентой, на выплату заработной платы работников учреждения.</t>
    </r>
  </si>
  <si>
    <t>Подпрограмма 1 "Содействие трудоустройству граждан" - затрачено 1 292,3 тыс. руб.                                                                                                                                 В 2020 году  временно трудоустроен 141 человек: 127 несовершеннолетних граждан,   прошли стажировку 5 выпускников профессиональных образовательных организаций и образовательных организаций высшего образования в возрасте до 25 лет, на общественные работы предусмотренно 7 человек, 2 гражданина испытывающих трудности в поиске работы.                                                                                                                                    
Подпрограмма 2 "Улучшение условий и охраны труда в муниципальном образовании городской округ город Пыть-Ях", затрачено 8 084,4 тыс. руб.
- на совершенствование механизма управления охраной труда израсходовано 7 173,7 тыс. руб. на выплату заработной платы работникам, налоги, услуги связи. 
- проведено обучение по охране труда,  обучение первой помощи, проведена специальная оценка условий труда, изготовлено 4 баннера по охране  труда (размещено 2). Израсходовано 910,7 тыс.руб                                                                           
Подпрограмма 3 "Сопровождение инвалидов, в том числе инвалидов молодого возраста, при трудоустройстве", израсходовано 72,7 тыс. руб., трудоустроен 1 человек.</t>
  </si>
  <si>
    <t>По состоянию на 01.01.2021г. на территории города зарегистрировано 5 личных подсобных хозяйств, 7 крестьянско-фермерских хозяйств и 2 индивидуальных предпринимателя.                          
Подпрограмма 1. «Развитие отрасли животноводства»:                                                                                                                - получатели субсидий 3 главы КФХ, 1 - ИП, исполнение на 01.01.2021г. составило 15 558,3 тыс. руб.
- предоставлена субсидия на поддержку малых форм хозяйствования главе КФХ Колещатову В.Д. в размере 3 000,0 тыс. руб.   
Подпрограмма 3.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 израсходовано 2 873,1 тыс. руб.
Заключен муниципальный  контракт с подрядчиком ИП Салимгереевым А.Ш.  За отчетный период отловлено бродячих животных (собак) - 181 ед.
Подпрограмма 4. «Общепрограммные мероприятия», израсходовано 228,8 тыс. руб.:                                                 - на участие в конкурсе «Лучшее крестьянско-фермерское хозяйство, личное подсобное хозяйство» среди крестьянских (фермерских) хозяйств и личных подсобных хозяйств затрачено 115,0 тыс. руб. Победителям конкурса выплачено денежное вознаграждение, а также вручены цветочные букеты. 
- изготовлен телевизионный сюжет на сумму 13,8 тыс. руб.;                                                                                             - организована и проведена выставка-форум товаропроизводителей на сумму 100,0 тыс. руб.</t>
  </si>
  <si>
    <t xml:space="preserve">Подпрограмма I «Содействие развитию градостроительной деятельности»                                                                 - проведены работы по выполнению обосновывающих материалов для подготовки документов территориального планирования (обновление планово-картографического материала). Выполнены работы по 2 этапам: 1. территория "сквер победы"; 2. 1-2 мкр. в установленных границах. Израсходовано 799,8 тыс. руб.                                                                                                                                                                                                              - выполнены работы по разработке проекта планировки и проекта межевания территории улично-дорожной сети на сумму 900,0 тыс. руб.                                                                                                                                                        -  по мероприятию "Разработка местных нормативов градостроительного проектирования" работы выполнены, оплата по контракту произведена в полном объеме на сумму 200,0 тыс. руб.                                                                                                                                                                 Подпрограмма II «Содействие развитию жилищного строительства»:                                                                            -  на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израсходовано 181 111,8 тыс. руб. Произведена оплата возмещения за изымаемое жилье 4 семьям. Приобретено 55 жилых помещений.                                                                                                                                  -демонтаж аварийного, непригодного жилищного фонда на 01.01.2021г. демонтировано 12 МКД на сумму 10 193,2 тыс. руб.                                                                                                                                                                                 - по мероприятию "Возмещение за жилое помещение" израсходовано 6 532,6 тыс. руб.: приобретено 1 жилое помещение в целях исполнения решения суда , произведена оплата возмещения за изымаемое жилье  6 собственникам.                           
 - на ликвидацию и расселение  приспособленных для проживания строений затрачено 537 873,1 тыс.руб. Предоставлено 195 жилых помещений по договорам коммерческого найма (лимиты 2019 года). Приобретено 130 жилых помещений. Выдано 73 гарантийных письма гражданам для приобретения жилья, реализовали свое право 71 семья. Демонтировано 351 строение.                                                                    
</t>
  </si>
  <si>
    <t xml:space="preserve">Подпрограмма 1 "Профилактика правонарушений в сфере общественного порядка" затрачено 5 461,4 тыс.руб.:
</t>
  </si>
  <si>
    <t xml:space="preserve"> - на создание условий  для деятельности народных дружин - израсходовано 139,1 тыс. руб. Изготовлены жилеты, удостоверения,  нарукавные повязки  для народных дружинников;                                                                                                                                                             - обеспечение функционирования и развития систем видеонаблюдения в наиболее криминогенных общественных местах и на улицах города Пыть-Яха, заключены договоры с ООО "Техносервисгрупп". На обслуживание городской системы видеонаблюдения затрачено 1 829,5 тыс. руб. 
 - на осуществление полномочий по созданию и обеспечению деятельности административной комиссии  на 01.01.2021г. исполнение 1 738,1 тыс. руб. (услуги связи, почтовые расходы, заработная плата и начисления на заработную плату, взносы во внебюджетные фонды).
 - в рамках осуществления государственных полномочий по составлению (изменению) списков кандидатов в присяжные заседатели федеральных судов общей юрисдикции приобретены марки, конверты, произведена оплата за размещение  на сумму 44,7 тыс. руб.                                                                                                                                - на организацию и проведение мероприятий, направленных на профилактику правонарушений, затрачено 66,8 тыс. руб. Изготовлен баннер и листовки.
- на проведение всероссийского Дня Трезвости затрачено - 29,9 тыс. руб. Приобретены подарочные сертификаты для участников велоэстафеты и грамоты.                                                                                                         - приобретены устройства для борьбы с беспилотными радиоуправляемыми летательными средствами на сумму 1613,3 тыс. руб.
Подпрограмма 2 «Профилактика незаконного оборота и потребления наркотических средств и психотропных веществ», израсходовано 244,9 тыс.руб. Изготовлен баннер, флэш-браслеты,  размещена профилактическая информация в лифтах города.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</si>
  <si>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 затрачено 293,4 тыс.руб.                                                                                                                                                                                                                                                             
Проведены мероприятия в МАУК «КДЦ», МБОУ ДО «ДШИ», опубликован 81 материал в сфере межнациональных (межэтнических) и межконфессиональных отношений, профилактики экстремизма.; организовано информационное сопровождение в СМИ мероприятий муниципальной программы в сфере межнациональных (межэтнических) отношений, профилактики экстремизма, приобретены подарочные сертификаты.
Подпрограмма 2 "Участие в профилактике экстремизма, а также в минимизации и (или) ликвидации последствий проявлений экстремизма", исполнение на 01.01.2021г. составило 133,4 тыс.руб.  Заключен договор на оказание услуг по фильтрации интернет - траффика: блокирование интернет - ресурсов (сайты, включенные в федеральный список Минюста РФ, сайты, включенные в реестр запрещенных сайтов, сайты, содержащие пропаганду расизма, терроризма, наркотиков и т.д., прочие сайты по заявке заказчика).                                                                                                                                                                   Проведены:                                                                                                                                                                                        - викторины, акции, конкурсы рисунков, направленные на популяризацию и поддержку русского языка.                                                                                                                                                                                                                                                                                                               - мероприятия, посвященные Дню солидарности в борьбе с терроризмом. На базе шести общеобразовательных организаций прошли общешкольные линейки, минуты молчания, классные, информационные часы по данной тематике. Распространены буклеты, памятки.                                                    Приобретены флэш-браслеты "Пыть-Ях против экстремизма и терроризма"                                                
Подпрограмма III. Создание условий для антитеррористической безопасности в муниципальном образовании.                                                                                                                                                         Заключены контракты с ООО Костанта,  ООО "Ультра", ООО "Салон МС". Приобретены  металлодетекторы, мобильные ограждения и ручные металлодетекторы на сумму 3 636,8 тыс. руб.</t>
  </si>
  <si>
    <r>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затрачено 2 875,2 тыс.руб.:
- изготовлены памятки в количестве 3500  штук;                                                                                                                                                                - приобретено оборудование для системы оповещения населения.                                                                                         - изготовлен 1 видеоролик по противопожарной безопасности, 1 ролик "Безопасность на льду".                                                                                                                            - изготовлены знаки по безопасности на водных объектах в количестве 5 шт.                                                                                       
Подпрограмма 2 «Укрепление пожарной безопасности в муниципальном образовании городской округ город Пыть-Ях».                                                                                                                                                     - выполнены работы по содержанию, обслуживанию и ремонту наружных источников противопожарного водоснабжения, являющихся муниципальной собственностью на сумму 1243,7 тыс. руб.
-проведены работы по обустройству и содержанию минерализованных полос  на общую сумму 835,9 тыс. руб. 
Подпрограмма 3 "Материально-техническое и финансовое обеспечение деятельности МКУ "ЕДДС города Пыть-Яха", исполнение на 01.01.2021г.  - 17 826,1 тыс.руб.
В рамках обучения населения в области защиты от чрезвычайных ситуаций и гражданской обороне  проведено 456 выступлений и публикаций в СМИ по вопросам пожарной безопасности, из них: на ТВ – 235 выступлений; в периодической печати – 15; на интернет-порталах – 89, соц. сети - 117.
- распространено 1719 памяток по противопожарной безопасности в учреждениях социальной сферы и с массовым пребыванием людей, в том числе детей. Проинструктировано 2065 чел.                                                                      - проведено 6 объектовых тренировок и учений с привлечением персонала и учащихся по теме «Действия персонала при пожаре».</t>
    </r>
    <r>
      <rPr>
        <sz val="12"/>
        <color indexed="8"/>
        <rFont val="Times New Roman"/>
        <family val="1"/>
      </rPr>
      <t xml:space="preserve">
</t>
    </r>
  </si>
  <si>
    <r>
      <t xml:space="preserve">На основании Закона Ханты-Мансийского автономного округа - Югры от 17.11.2016 № 79-оз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обращения с твердыми коммунальными отходами» произведена оплата специалисту  в сфере обращения с твердыми коммунальными отходами. Израсходовано на 01.01.2021г. - 120,6 тыс. руб.
Проведены мероприятия по дезинсекции и дератизации территорий в г.Пыть-Яхе  на сумму 1 725,3 тыс. руб.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принято путем подачи запрашиваемой информации и  направлено официальным письмо от  20.05.2020 № 14-Исх-УД-3403.
Организация и проведение мероприятий в рамках международной экологической акции «Спасти и сохранить». Мероприятия  не проводились в связи с пандемией по COVID-19.                                                                                                                                                                                           По мероприятию "Разработка и реализация мероприятий по ликвидации несанкционированных свалок" заключен муниципальный контракт № 80 от 01.07.2020 с ИП Жукова Н.И. на сумму 390,33 тыс. руб., исполнение на 01.01.2021г. - 100%.                                                                                                                  </t>
    </r>
    <r>
      <rPr>
        <sz val="12"/>
        <color indexed="8"/>
        <rFont val="Times New Roman"/>
        <family val="1"/>
      </rPr>
      <t xml:space="preserve">                                                                           По мероприятию "Содержание контейнерных площадок, находящихся в муниципальной собственности (бесхозных)"  заключены муниципальные контракты на обустройство контейнерных площадок, очистке от снега прилегающей территории и т.д. На 01.01.2021г. затрачено 1 620,5 тыс. руб.   </t>
    </r>
  </si>
  <si>
    <t>Предоставлены субсидии 28 субъектам МСП, осуществляющим деятельность в отраслях, пострадавших от распространения новой коронавирусной инфекции, на сумму 3 202,8 руб. 
Подпрограмма 5 «Поддержка физических лиц, не являющихся индивидуальными предпринимателями и применяющих специальный налоговый режим «Налог на профессиональный доход»  затрачено 18,0 тыс. руб. Изготовлено и размещено 4 баннера территории города.</t>
  </si>
  <si>
    <t xml:space="preserve">Подпрограмма 2 "Совершенствование муниципального управления":
В соответствии с Соглашением № 8 от 09.01.2020 о предоставлении субсидии из бюджета автономного округа на софинансирование расходных обязательств по предоставлению государственных услуг в МФЦ за январь-декабрь 2020 года оказано 59 367 консультаций и услуг, в том числе: 35 152 - федеральные; 18 744 - региональные; 5 360 - муниципальные. ЦИК - 29, окно для Бизнеса - 82. Кроме этого, выдано 16 858 единиц готовых документов. Исполнение на 01.01.2021г. составило - 42 308,0 тыс. руб.                                                                                                                                                                                                    Подпрограмма 3 «Развитие малого и среднего предпринимательства».
Подписано соглашение на получение субсидии из окружного бюджета на софинансирование подпрограммы 3 «Развитие малого и среднего предпринимательства».  Израсходовано на 01.01.2021г. -  8 314,5 тыс.руб., 
- финансовая поддержка субъектам малого и среднего предпринимательства. Предоставлены субсидии 31 субъекту МСП на сумму 4 208 тыс.руб., в т.ч. 20 субъектам МСП осуществляющим деятельность в отраслях, пострадавших от распространения новой коронавирусной инфекции, на сумму 2 183 тыс. руб.
За отчетный период:
1)Оказана информационно-консультационная поддержка по 86 обращениям от субъектов малого предпринимательства и физических лиц.
2) -28.02.2020г. организовано совещание по обеспечению усиленного дезинфекционного режима с юридическими лицами и индивидуальными предпринимателями, осуществляющими деятельность в сфере общественного питания и торговли продуктами и непродовольственными товарами (количество участников мероприятия - 18).
-10.03.2020г. организован «круглый стол» на тему: «Инструменты государственной поддержки субъектов малого и среднего предпринимательства в Ханты-Мансийском автономном округе – Югре» (кол-во участников - 23).
- 25.08.2020 организован Круглый стол на тему: «Возможности развития бизнеса в сфере социального предпринимательства» (кол-во участников - 9);
- проведены 3 деловые игры на тему "Финансовая грамотность" для учащихся общеобразовательных учреждений города Пыть-Яха (кол-во участников - 78);
- рабочая встреча на тему: «Программы поддержки субъектов МСП, в том числе физических лиц, применяющих специальный налоговый режим»  (5участников);
- проведены 2 городских конкурса "Предприниматель года 2020", "Лучший молодой предприниматель г.Пыть-Яха" (18 участников);
- проведен конкурс детских творческих работ "Предпринимательство сегодня" (69 участников).
3)  Оказаны информационные услуги,  организованы и проведены муниципальные конкурсы «Предприниматель года - 2020», «Лучший молодой предприниматель г.Пыть-Яха,  торжественные церемонии награждения участников и победителей муниципальных конкурсов «Предприниматель года – 2020», «Лучший молодой предприниматель города Пыть-Яха»,  мероприятия, направленные на развитие молодежного предпринимательства и вовлечение молодежи в предпринимательскую деятельность, проведен мониторинг деятельности субъектов малого и среднего предпринимательства, разработана и изготовлена полиграфическая продукция.
4) продолжает деятельность координационный совет по вопросам развития малого и среднего предпринимательства, деятельность и состав которого утверждены постановлением главы города от 19.05.2008 № 77. С целью открытости и доступности информации о работе координационного совета, протоколы заседаний координационного совета публикуются на официальном сайте администрации города в разделе «Экономика. Малое и среднее предпринимательство». За отчетный период проведено 5 заседаний (06.02.2020г., 18.05.2020г., 22.05.2020г., 05.06.2020г.,28.12.2020г.).                                                                                  </t>
  </si>
  <si>
    <t xml:space="preserve">Развитие электронного муниципалитета, формирование и сопровождение информационных ресурсов и систем, обеспечение доступа к ним: на техническое сопровождение официальных сайтов администрации и Думы города затрачено 188,0 тыс.руб.        
Развитие и сопровождение информационных систем в деятельности органов местного самоуправления - исполнение на 01.01.2021г. - 4 050,4 тыс. руб.
На модернизацию оборудования, развитие и поддержку корпоративной сети органа местного самоуправления на 01.01.2021г.  затрачено  1 499,6 тыс. руб. Приобретено оборудование и комплектующие, коммутаторы.
На развитие системы обеспечения информационной безопасности органов местного самоуправления на 01.01.2021г. затрачено 1 894,2 тыс. руб.:                                                                                                         - предоставлены услуги удостоверяющего центра,  оказаны услуги по предоставлению неисключительных пользовательских прав на использование программ для ЭВМ, на передачу кодов доступа к сервисам виртуальных конференций Cisco Webex, на предоставление права использования программного обеспечения.
                                                                                                          </t>
  </si>
  <si>
    <t xml:space="preserve">Предоставлены субсидии (гранты) социально ориентированным некоммерческим организациям на общую сумму 1 064,0 тыс.руб.:
- Пыть-Яхской городской организацией Общероссийской общественной организации «Всероссийское общество инвалидов» на сумму 606,8 тыс. руб.
- Пыть-Яхской городской общественной организацией ветеранов войны (пенсионеров), труда, Вооруженных сил и правоохранительных органов на сумму 457,2 тыс.руб.
ООО "Гардарика" изготовлены листовки на сумму 13,5 тыс. руб.
МАУ "Телерадиокомпания Пыть-Яхинформ" оказаны информационные услуги на сумму 209,4 тыс. руб. 
Предоставлена субсидия МАУ ТРК "Пыть-Яхинформ"на финансовое обеспечение выполнения муниципального задания на оказание муниципальных услуг (выполнения работ) на сумму 29 310,6 тыс.руб., исполнение на 01.01.2021г.: по телерадиовещанию - 20 006,2 тыс.руб.; в печатном СМИ - 9 304,4 тыс.руб. 
- издано 51 номер общественно-политического еженедельника в количестве 1 376 200 шт., в т.ч. «Новая Северная газета» -142 200 шт. и информационного приложения «Официальный вестник» - 1 233 000 шт. 
- в телевизионном эфире подготовлено и выдано в эфир информационных материалов в количестве 71,3 часа (4280 минут 25 секунд);                                                                                                          Количество изготовленных информационных объявлений в бегущую строку в количестве 72 мин. 06 с.
Количество изготовленных информационных объявлений в блок полезной информации в количестве 42 мин. 18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856 мин. 48 сек.                                                                                                                  Производство и распространение радиопрограмм 1000 минут 30 секунд, в том числе:
- Новости (изготовление и размещение информационных выпусков) – 735 мин. 00 сек.                                                                                                                                 - прокат роликов – 106 мин. 30 сек.                                                                                                                                         - блок «Полезной информации» - 159 мин. 00 сек. 
</t>
  </si>
  <si>
    <t xml:space="preserve">Управление и распоряжение муниципальным имуществом. Исполнение на 01.01.2021г. составило 2 520,7 тыс. руб.                                                                                                                                                        
-  проведены кадастровые работы по 105 объектам недвижимости и 19 земельных участков, заключено 6 контрактов;
-  заключено 15 контрактов на определение рыночной оценки имущества, в результате оценено  57 объектов муниципальной собственности;
-  заключен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проведен демонтаж 1 объекта недвижимости;                                                                                                                  - проведено обследование 4-х домов на предмет ветхости, аварийности.                
На обеспечение  надлежащего  уровня  эксплуатации  муниципального  имущества  на 01.01.2021г. затрачено 25 310,4 тыс.руб.                                                                                                                                                                    - оплачена задолженность за ноябрь, декабрь  2019 года, а так же текущая  перед УК и УГХ за незакрепленные жилые и нежилые помещения, заключено 154 муниципальных контрактов и соглашений. 
- в целях формирования фонда капитального ремонта общего имущества в многоквартирных жилых домах заключено 9 дополнительных соглашений с Некоммерческой организацией «Югорский фонд капитального ремонта многоквартирных домов» от 29.08.2014 № 166 МС .                                                                                              - отремонтировано 9 объектов недвижимости, застраховано 18 объектов.                                                                                                              
На проведение мероприятий по землеустройству и землепользованию затрачено 399,4 тыс. руб., сформировано 19 земельных участков.                                                                                                                               </t>
  </si>
  <si>
    <t xml:space="preserve">На повышение профессионального уровня муниципальных служащих и резерва управленческих кадров в г. Пыть-Яхе затрачено 531,4 тыс. руб. Доп. проф. образование получили 65 муниципальных служащих в администрации города и 14 муниципальных служащих в Думе города и СКП.                                                              На создание условий для развития, повышения престижа и открытости муниципальной службы
в городе Пыть-Яхе затрачено 60,0 тыс. руб. Проведен смотр-конкурс на лучшее праздничное оформление служебных кабинетов администрации города к Новому году. В конкурсе приняли участие 23 структурных подразделения администрации.
На обеспечение деятельности администрации города Пыть-Яха затрачено 473 419,2 тыс.руб. Выплачена заработная плата и начисления на заработную плату за январь-декабрь 2020 г., услуги связи, командировочные расходы, приобретены хозяйственные и канцелярские товары.
На осуществление полномочий по государственной регистрации актов 
гражданского состояния израсходовано 5 397,2 тыс.руб.  
На 01.01.2021 проведено:                                                                                                                                                                - 6 заседаний конкурсной комиссии (на замещение должностей м/с) – по результатам конкурса отобраны 10 кандидатов, 4 кандидата рекомендованы к назначению на должности без проведения повторного конкурса ( в связи с признанием его несостоявшимся по 4-м должностям м/с).  В Думе города 3 конкурса (на замещение 3 должностей муниципальной службы - отобрано 3 кандидата). 
- 3 заседания комиссии по вопросам муниципальной службы и резерва управленческих кадров. По результатам конкурса в кадровый резерв администрации города включены – 7 чел., в резерв управленческих кадров руководителей муниципальных учреждений – 3 чел.
</t>
  </si>
  <si>
    <t>Подпрограмма "Формирование комфортной городской среды
"Приоритетный проект "Формирование комфортной городской среды"                                                     23.01.2020 заключено Соглашение о предоставлении субсидии местному бюджету из бюджета ХМАО-Югры на поддержку муниципальных программ формирования современной городской среды  на благоустройство общественных территорий.                                                                                                 - осуществлено строительство Скейт-парка во 2 А мкр. "Лесников" на сумму 17 054,2 тыс. руб.                                                                                                   - разработана проектно-сметная документация на "Благоустройство сквера "Сиверко" во 2 микрорайоне "Нефтяников" на сумму 598,0 тыс. руб.                          
На благоустройство  дворовых территорий затрачено 11 198,4 тыс. руб.:                                                       Выполнены работы по благоустройству дворовых территорий 2 мкр. дом 31; 5 мкр. дом 16; 5 мкр. дом 21, 2 мкр. дом 7 (устройство тротуара), по устройству освещения детских площадок по адресам: 1 мкр. дом №20, 2 мкр. дома  №1, 2, 3, 4, 5, 8, 9. Подготовлены ПИР на объекты общественного назначения.</t>
  </si>
  <si>
    <r>
      <t xml:space="preserve">Подпрограмма "Создание условий для обеспечения качественными коммунальными услугами".
ВОС-1:Завершены и оплачены за счет местного бюджета работы по корректировке проектно-сметной документации. В связи со значительной стоимостью объекта в целом и недостаточностью лимитов, заключен муниципальный контракт на выполнение работ по реконструкции объекта: "Реконструкция ВОС-1 (2 очередь) в г.Пыть-Ях" 2 этап со сроком выполнения работ до 02.2021года. Заключен договор на оказание услуг по проведению авторского надзора (проектного сопровождения). Договор № 04/08/20Э от 27.08.2020 с АУ "Управление государственной экспертизы проектной документации" на оказание услуг по экспертному сопровождению объекта. Ведутся работы по установке фундамента здания очистки воды 1500 тыс.куб. в сутки, монтажные работы станции очистки воды 1500м3, подземная прокладка техно.трубопроводов, прокладка кабелей. Готовность объекта оценивается в 47,91%. Исполнение на 01.01.2021г. - 90 588,7 тыс. руб. </t>
    </r>
    <r>
      <rPr>
        <sz val="12"/>
        <color indexed="10"/>
        <rFont val="Times New Roman"/>
        <family val="1"/>
      </rPr>
      <t xml:space="preserve">   </t>
    </r>
    <r>
      <rPr>
        <sz val="12"/>
        <color indexed="8"/>
        <rFont val="Times New Roman"/>
        <family val="1"/>
      </rPr>
      <t xml:space="preserve">
ВОС-3: 30.09.2019г. Заключено дополнительное соглашение к муниципальному контракту с ООО "Универсал СК" на выполнение работ по реконструкции объекта: "Реконструкция ВОС-3 в г.Пыть-Ях" со сроком действия до 31.07.2021 года и со сроком выполнения работ: октябрь 2019-июнь 2021. Заключены договоры на оказание услуг по проведению авторского надзора и на строительный контроль объекта как проекта, реализуемого с привлечением средств федерального бюджета. Завершены свайные работы. Выполнено основание под резервуар чистой воды 100%. Завершены внутриплощадочные сети 100%. Подготовлена фундаментная площадка под оборудование в главном корпусе.  Подготовлена площадка для хозяйственно-питьевого водопровода. Произведены строительные работы камеры №3. Работы по сборке металлоконструкций главного корпуса (колонны, связи, фермы). Приобретено и монтирован РЧВ 5000м.куб.(раскладка и проварка днища). Начало капитального ремонта РЧВ 2000 м.куб.(антикоррозийная обработка). Ведутся архитектурно-строительные решения (главный корпус). Проводятся земляные работы, монтажные работы по сети электрической, заземление. Готовность объекта оценивается в 53,01%. </t>
    </r>
    <r>
      <rPr>
        <sz val="12"/>
        <color indexed="8"/>
        <rFont val="Times New Roman"/>
        <family val="1"/>
      </rPr>
      <t>Исполнение на 01.01.2021г. - 280 101,5 тыс. руб.                                                                                                                                                                                КНС в мкр. № 6 "Пионерный":  проект получен, экспертизы пройдены. Оформлено разреше</t>
    </r>
    <r>
      <rPr>
        <sz val="12"/>
        <color indexed="8"/>
        <rFont val="Times New Roman"/>
        <family val="1"/>
      </rPr>
      <t>ние на строительство № 86-ru86308000 - 7 - 2020 от 19.03.2020. По состоянию на 31.12.2020 ведутся строительные работы по монтажу КНС, хоз. бытовая канализация, внутренняя и внешняя гидроизоляция, основание под канализацию, устройство напорной канализации, электроосвещение, земляные и монтажные работы, приемочные котлованы. Готовность объекта оценивается в 70,61%. Исполнение на 01.01.2021г. - 26 301,6 тыс. руб.                                                                                               По реконструкции сетей теплоснабжения выполнены ПИР-ы на сумму 2 842,1 тыс. руб.</t>
    </r>
  </si>
  <si>
    <t xml:space="preserve">Исполнение по муниципальным программам по состоянию  на 01.01.2021г. составляет:
ВСЕГО:
к плану по бюджету, утвержденному решением Думы города Пыть-Ях о бюджете - 84,3%,
в т.ч.
- федеральный бюджет  - 93,9%;                                                        
- окружной бюджет  - 96,9%; 
- местный бюджет - 74,1%;
- внебюджетные источники - 53,4%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</si>
</sst>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45">
    <font>
      <sz val="10"/>
      <name val="Arial"/>
      <family val="0"/>
    </font>
    <font>
      <sz val="12"/>
      <color indexed="8"/>
      <name val="Times New Roman"/>
      <family val="1"/>
    </font>
    <font>
      <b/>
      <sz val="12"/>
      <color indexed="8"/>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8"/>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0"/>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32" borderId="0" applyNumberFormat="0" applyBorder="0" applyAlignment="0" applyProtection="0"/>
  </cellStyleXfs>
  <cellXfs count="70">
    <xf numFmtId="0" fontId="0" fillId="0" borderId="0" xfId="0" applyAlignment="1">
      <alignment/>
    </xf>
    <xf numFmtId="188" fontId="41" fillId="33" borderId="10" xfId="0" applyNumberFormat="1" applyFont="1" applyFill="1" applyBorder="1" applyAlignment="1">
      <alignment horizontal="right" vertical="top" wrapText="1"/>
    </xf>
    <xf numFmtId="188" fontId="41" fillId="33" borderId="0" xfId="0" applyNumberFormat="1" applyFont="1" applyFill="1" applyAlignment="1">
      <alignment vertical="top"/>
    </xf>
    <xf numFmtId="188" fontId="41" fillId="33" borderId="10" xfId="0" applyNumberFormat="1" applyFont="1" applyFill="1" applyBorder="1" applyAlignment="1">
      <alignment horizontal="right" vertical="top"/>
    </xf>
    <xf numFmtId="0" fontId="42" fillId="33" borderId="0" xfId="0" applyFont="1" applyFill="1" applyAlignment="1">
      <alignment horizontal="right" vertical="top" wrapText="1"/>
    </xf>
    <xf numFmtId="0" fontId="41" fillId="33" borderId="0" xfId="0" applyFont="1" applyFill="1" applyAlignment="1">
      <alignment/>
    </xf>
    <xf numFmtId="188" fontId="41" fillId="33" borderId="0" xfId="0" applyNumberFormat="1" applyFont="1" applyFill="1" applyAlignment="1">
      <alignment/>
    </xf>
    <xf numFmtId="0" fontId="41" fillId="33" borderId="0" xfId="0" applyFont="1" applyFill="1" applyAlignment="1">
      <alignment horizontal="center"/>
    </xf>
    <xf numFmtId="0" fontId="41" fillId="33" borderId="0" xfId="0" applyFont="1" applyFill="1" applyAlignment="1">
      <alignment horizontal="left"/>
    </xf>
    <xf numFmtId="0" fontId="41" fillId="33" borderId="0" xfId="0" applyFont="1" applyFill="1" applyAlignment="1">
      <alignment horizontal="right"/>
    </xf>
    <xf numFmtId="0" fontId="41" fillId="33" borderId="0" xfId="0" applyFont="1" applyFill="1" applyAlignment="1">
      <alignment horizontal="center" vertical="top"/>
    </xf>
    <xf numFmtId="188" fontId="41" fillId="33" borderId="0" xfId="0" applyNumberFormat="1" applyFont="1" applyFill="1" applyAlignment="1">
      <alignment horizontal="center" vertical="top"/>
    </xf>
    <xf numFmtId="0" fontId="41" fillId="33" borderId="0" xfId="0" applyFont="1" applyFill="1" applyAlignment="1">
      <alignment vertical="top"/>
    </xf>
    <xf numFmtId="0" fontId="41" fillId="33" borderId="11" xfId="0" applyFont="1" applyFill="1" applyBorder="1" applyAlignment="1">
      <alignment vertical="top"/>
    </xf>
    <xf numFmtId="188" fontId="41" fillId="33" borderId="11" xfId="0" applyNumberFormat="1" applyFont="1" applyFill="1" applyBorder="1" applyAlignment="1">
      <alignment vertical="top"/>
    </xf>
    <xf numFmtId="0" fontId="41" fillId="33" borderId="11" xfId="0" applyFont="1" applyFill="1" applyBorder="1" applyAlignment="1">
      <alignment/>
    </xf>
    <xf numFmtId="188" fontId="43" fillId="33" borderId="12" xfId="0" applyNumberFormat="1" applyFont="1" applyFill="1" applyBorder="1" applyAlignment="1">
      <alignment vertical="top"/>
    </xf>
    <xf numFmtId="188" fontId="43" fillId="33" borderId="10" xfId="0" applyNumberFormat="1" applyFont="1" applyFill="1" applyBorder="1" applyAlignment="1">
      <alignment vertical="top"/>
    </xf>
    <xf numFmtId="188" fontId="41" fillId="33" borderId="13" xfId="0" applyNumberFormat="1" applyFont="1" applyFill="1" applyBorder="1" applyAlignment="1">
      <alignment horizontal="right" vertical="top"/>
    </xf>
    <xf numFmtId="188" fontId="41" fillId="33" borderId="14" xfId="0" applyNumberFormat="1" applyFont="1" applyFill="1" applyBorder="1" applyAlignment="1">
      <alignment vertical="top"/>
    </xf>
    <xf numFmtId="0" fontId="41" fillId="33" borderId="14" xfId="0" applyFont="1" applyFill="1" applyBorder="1" applyAlignment="1">
      <alignment vertical="top"/>
    </xf>
    <xf numFmtId="0" fontId="41" fillId="33" borderId="15" xfId="0" applyFont="1" applyFill="1" applyBorder="1" applyAlignment="1">
      <alignment vertical="top"/>
    </xf>
    <xf numFmtId="0" fontId="41" fillId="33" borderId="0" xfId="0" applyFont="1" applyFill="1" applyBorder="1" applyAlignment="1">
      <alignment vertical="top"/>
    </xf>
    <xf numFmtId="0" fontId="41" fillId="33" borderId="16" xfId="0" applyFont="1" applyFill="1" applyBorder="1" applyAlignment="1">
      <alignment vertical="top"/>
    </xf>
    <xf numFmtId="0" fontId="41" fillId="33" borderId="0" xfId="0" applyFont="1" applyFill="1" applyAlignment="1">
      <alignment horizontal="left" vertical="top"/>
    </xf>
    <xf numFmtId="0" fontId="41" fillId="33" borderId="0" xfId="0" applyFont="1" applyFill="1" applyAlignment="1">
      <alignment horizontal="right" vertical="top"/>
    </xf>
    <xf numFmtId="0" fontId="41" fillId="33" borderId="10" xfId="0" applyFont="1" applyFill="1" applyBorder="1" applyAlignment="1">
      <alignment horizontal="center" vertical="top" wrapText="1"/>
    </xf>
    <xf numFmtId="0" fontId="41" fillId="33" borderId="10" xfId="0" applyFont="1" applyFill="1" applyBorder="1" applyAlignment="1">
      <alignment horizontal="left" vertical="top" wrapText="1"/>
    </xf>
    <xf numFmtId="0" fontId="41" fillId="33" borderId="17" xfId="0" applyFont="1" applyFill="1" applyBorder="1" applyAlignment="1">
      <alignment horizontal="left" vertical="top" wrapText="1"/>
    </xf>
    <xf numFmtId="0" fontId="41" fillId="33" borderId="18" xfId="0" applyFont="1" applyFill="1" applyBorder="1" applyAlignment="1">
      <alignment vertical="top" wrapText="1"/>
    </xf>
    <xf numFmtId="0" fontId="41" fillId="33" borderId="19" xfId="0" applyFont="1" applyFill="1" applyBorder="1" applyAlignment="1">
      <alignment vertical="top" wrapText="1"/>
    </xf>
    <xf numFmtId="0" fontId="41" fillId="33" borderId="17" xfId="0" applyFont="1" applyFill="1" applyBorder="1" applyAlignment="1">
      <alignment vertical="top" wrapText="1"/>
    </xf>
    <xf numFmtId="188" fontId="41" fillId="33" borderId="17" xfId="0" applyNumberFormat="1" applyFont="1" applyFill="1" applyBorder="1" applyAlignment="1">
      <alignment horizontal="right" vertical="top"/>
    </xf>
    <xf numFmtId="0" fontId="41" fillId="33" borderId="17" xfId="0" applyFont="1" applyFill="1" applyBorder="1" applyAlignment="1">
      <alignment horizontal="center" vertical="top" wrapText="1"/>
    </xf>
    <xf numFmtId="0" fontId="41" fillId="33" borderId="10" xfId="0" applyFont="1" applyFill="1" applyBorder="1" applyAlignment="1">
      <alignment horizontal="center" vertical="top" wrapText="1"/>
    </xf>
    <xf numFmtId="0" fontId="41" fillId="33" borderId="10" xfId="0" applyFont="1" applyFill="1" applyBorder="1" applyAlignment="1">
      <alignment horizontal="left" vertical="top" wrapText="1"/>
    </xf>
    <xf numFmtId="0" fontId="41" fillId="33" borderId="10" xfId="0" applyFont="1" applyFill="1" applyBorder="1" applyAlignment="1">
      <alignment horizontal="center" vertical="top"/>
    </xf>
    <xf numFmtId="0" fontId="41" fillId="33" borderId="17" xfId="0" applyFont="1" applyFill="1" applyBorder="1" applyAlignment="1">
      <alignment horizontal="center" vertical="top"/>
    </xf>
    <xf numFmtId="0" fontId="41" fillId="33" borderId="18" xfId="0" applyFont="1" applyFill="1" applyBorder="1" applyAlignment="1">
      <alignment horizontal="center" vertical="top"/>
    </xf>
    <xf numFmtId="0" fontId="41" fillId="33" borderId="19" xfId="0" applyFont="1" applyFill="1" applyBorder="1" applyAlignment="1">
      <alignment horizontal="center" vertical="top"/>
    </xf>
    <xf numFmtId="0" fontId="41" fillId="33" borderId="10" xfId="0" applyFont="1" applyFill="1" applyBorder="1" applyAlignment="1">
      <alignment vertical="top" wrapText="1"/>
    </xf>
    <xf numFmtId="0" fontId="41" fillId="33" borderId="10" xfId="0" applyFont="1" applyFill="1" applyBorder="1" applyAlignment="1">
      <alignment vertical="top"/>
    </xf>
    <xf numFmtId="0" fontId="41" fillId="33" borderId="10" xfId="0" applyFont="1" applyFill="1" applyBorder="1" applyAlignment="1">
      <alignment horizontal="left" vertical="top"/>
    </xf>
    <xf numFmtId="0" fontId="41" fillId="33" borderId="19" xfId="0" applyFont="1" applyFill="1" applyBorder="1" applyAlignment="1">
      <alignment horizontal="left" vertical="top" wrapText="1"/>
    </xf>
    <xf numFmtId="0" fontId="41" fillId="33" borderId="18" xfId="0" applyFont="1" applyFill="1" applyBorder="1" applyAlignment="1">
      <alignment horizontal="left" vertical="top" wrapText="1"/>
    </xf>
    <xf numFmtId="0" fontId="41" fillId="33" borderId="17" xfId="0" applyFont="1" applyFill="1" applyBorder="1" applyAlignment="1">
      <alignment horizontal="left" vertical="top" wrapText="1"/>
    </xf>
    <xf numFmtId="0" fontId="41" fillId="33" borderId="18" xfId="0" applyFont="1" applyFill="1" applyBorder="1" applyAlignment="1">
      <alignment horizontal="center" vertical="top" wrapText="1"/>
    </xf>
    <xf numFmtId="0" fontId="41" fillId="33" borderId="19" xfId="0" applyFont="1" applyFill="1" applyBorder="1" applyAlignment="1">
      <alignment horizontal="center" vertical="top" wrapText="1"/>
    </xf>
    <xf numFmtId="4" fontId="41" fillId="33" borderId="18" xfId="42" applyNumberFormat="1" applyFont="1" applyFill="1" applyBorder="1" applyAlignment="1">
      <alignment horizontal="left" vertical="top" wrapText="1"/>
    </xf>
    <xf numFmtId="4" fontId="41" fillId="33" borderId="19" xfId="42" applyNumberFormat="1" applyFont="1" applyFill="1" applyBorder="1" applyAlignment="1">
      <alignment horizontal="left" vertical="top" wrapText="1"/>
    </xf>
    <xf numFmtId="4" fontId="41" fillId="33" borderId="17" xfId="42" applyNumberFormat="1" applyFont="1" applyFill="1" applyBorder="1" applyAlignment="1">
      <alignment horizontal="left" vertical="top" wrapText="1"/>
    </xf>
    <xf numFmtId="0" fontId="43" fillId="33" borderId="17" xfId="0" applyFont="1" applyFill="1" applyBorder="1" applyAlignment="1">
      <alignment vertical="top" wrapText="1"/>
    </xf>
    <xf numFmtId="0" fontId="43" fillId="33" borderId="17" xfId="0" applyFont="1" applyFill="1" applyBorder="1" applyAlignment="1">
      <alignment vertical="top"/>
    </xf>
    <xf numFmtId="0" fontId="43" fillId="33" borderId="19" xfId="0" applyFont="1" applyFill="1" applyBorder="1" applyAlignment="1">
      <alignment vertical="top" wrapText="1"/>
    </xf>
    <xf numFmtId="188" fontId="44" fillId="33" borderId="0" xfId="0" applyNumberFormat="1" applyFont="1" applyFill="1" applyAlignment="1">
      <alignment horizontal="center" vertical="top" wrapText="1"/>
    </xf>
    <xf numFmtId="2" fontId="42" fillId="33" borderId="20" xfId="0" applyNumberFormat="1" applyFont="1" applyFill="1" applyBorder="1" applyAlignment="1" applyProtection="1">
      <alignment horizontal="center" vertical="top" wrapText="1"/>
      <protection locked="0"/>
    </xf>
    <xf numFmtId="2" fontId="42" fillId="33" borderId="21" xfId="0" applyNumberFormat="1" applyFont="1" applyFill="1" applyBorder="1" applyAlignment="1" applyProtection="1">
      <alignment horizontal="center" vertical="top" wrapText="1"/>
      <protection locked="0"/>
    </xf>
    <xf numFmtId="2" fontId="42" fillId="33" borderId="14" xfId="0" applyNumberFormat="1" applyFont="1" applyFill="1" applyBorder="1" applyAlignment="1" applyProtection="1">
      <alignment horizontal="center" vertical="top" wrapText="1"/>
      <protection locked="0"/>
    </xf>
    <xf numFmtId="2" fontId="42" fillId="33" borderId="0" xfId="0" applyNumberFormat="1" applyFont="1" applyFill="1" applyBorder="1" applyAlignment="1" applyProtection="1">
      <alignment horizontal="center" vertical="top" wrapText="1"/>
      <protection locked="0"/>
    </xf>
    <xf numFmtId="0" fontId="41" fillId="33" borderId="12" xfId="0" applyFont="1" applyFill="1" applyBorder="1" applyAlignment="1">
      <alignment horizontal="left" vertical="top" wrapText="1"/>
    </xf>
    <xf numFmtId="0" fontId="41" fillId="33" borderId="12" xfId="0" applyFont="1" applyFill="1" applyBorder="1" applyAlignment="1">
      <alignment horizontal="left" vertical="top"/>
    </xf>
    <xf numFmtId="0" fontId="41" fillId="33" borderId="18" xfId="0" applyFont="1" applyFill="1" applyBorder="1" applyAlignment="1">
      <alignment vertical="top" wrapText="1"/>
    </xf>
    <xf numFmtId="0" fontId="41" fillId="33" borderId="19" xfId="0" applyFont="1" applyFill="1" applyBorder="1" applyAlignment="1">
      <alignment vertical="top" wrapText="1"/>
    </xf>
    <xf numFmtId="0" fontId="41" fillId="33" borderId="17" xfId="0" applyFont="1" applyFill="1" applyBorder="1" applyAlignment="1">
      <alignment vertical="top" wrapText="1"/>
    </xf>
    <xf numFmtId="188" fontId="41" fillId="33" borderId="18" xfId="0" applyNumberFormat="1" applyFont="1" applyFill="1" applyBorder="1" applyAlignment="1">
      <alignment horizontal="right" vertical="top"/>
    </xf>
    <xf numFmtId="188" fontId="41" fillId="33" borderId="17" xfId="0" applyNumberFormat="1" applyFont="1" applyFill="1" applyBorder="1" applyAlignment="1">
      <alignment horizontal="right" vertical="top"/>
    </xf>
    <xf numFmtId="188" fontId="41" fillId="33" borderId="18" xfId="0" applyNumberFormat="1" applyFont="1" applyFill="1" applyBorder="1" applyAlignment="1">
      <alignment horizontal="center" vertical="top"/>
    </xf>
    <xf numFmtId="188" fontId="41" fillId="33" borderId="17" xfId="0" applyNumberFormat="1" applyFont="1" applyFill="1" applyBorder="1" applyAlignment="1">
      <alignment horizontal="center" vertical="top"/>
    </xf>
    <xf numFmtId="0" fontId="42" fillId="33" borderId="0" xfId="0" applyFont="1" applyFill="1" applyAlignment="1">
      <alignment horizontal="center" wrapText="1"/>
    </xf>
    <xf numFmtId="0" fontId="42" fillId="33" borderId="11"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51"/>
  <sheetViews>
    <sheetView tabSelected="1" view="pageBreakPreview" zoomScale="55" zoomScaleNormal="55" zoomScaleSheetLayoutView="55" workbookViewId="0" topLeftCell="A1">
      <pane xSplit="5" ySplit="4" topLeftCell="F5" activePane="bottomRight" state="frozen"/>
      <selection pane="topLeft" activeCell="A1" sqref="A1"/>
      <selection pane="topRight" activeCell="F1" sqref="F1"/>
      <selection pane="bottomLeft" activeCell="A5" sqref="A5"/>
      <selection pane="bottomRight" activeCell="M5" sqref="M5:M10"/>
    </sheetView>
  </sheetViews>
  <sheetFormatPr defaultColWidth="9.140625" defaultRowHeight="12.75"/>
  <cols>
    <col min="1" max="1" width="4.00390625" style="7" customWidth="1"/>
    <col min="2" max="2" width="20.7109375" style="8" customWidth="1"/>
    <col min="3" max="3" width="16.28125" style="7" customWidth="1"/>
    <col min="4" max="4" width="24.7109375" style="7" customWidth="1"/>
    <col min="5" max="5" width="25.421875" style="8" customWidth="1"/>
    <col min="6" max="6" width="17.7109375" style="9" hidden="1" customWidth="1"/>
    <col min="7" max="7" width="21.28125" style="9" customWidth="1"/>
    <col min="8" max="8" width="19.8515625" style="9" customWidth="1"/>
    <col min="9" max="9" width="17.00390625" style="9" customWidth="1"/>
    <col min="10" max="10" width="11.7109375" style="9" hidden="1" customWidth="1"/>
    <col min="11" max="11" width="13.8515625" style="9" customWidth="1"/>
    <col min="12" max="12" width="10.421875" style="9" customWidth="1"/>
    <col min="13" max="13" width="101.28125" style="8" customWidth="1"/>
    <col min="14" max="14" width="76.8515625" style="8" hidden="1" customWidth="1"/>
    <col min="15" max="15" width="10.00390625" style="5" customWidth="1"/>
    <col min="16" max="16" width="8.28125" style="5" customWidth="1"/>
    <col min="17" max="18" width="8.8515625" style="5" customWidth="1"/>
    <col min="19" max="19" width="8.8515625" style="6" customWidth="1"/>
    <col min="20" max="20" width="14.28125" style="5" customWidth="1"/>
    <col min="21" max="21" width="12.00390625" style="5" customWidth="1"/>
    <col min="22" max="22" width="13.8515625" style="5" customWidth="1"/>
    <col min="23" max="16384" width="8.8515625" style="5" customWidth="1"/>
  </cols>
  <sheetData>
    <row r="1" spans="1:14" ht="57.75" customHeight="1">
      <c r="A1" s="68" t="s">
        <v>94</v>
      </c>
      <c r="B1" s="68"/>
      <c r="C1" s="68"/>
      <c r="D1" s="68"/>
      <c r="E1" s="68"/>
      <c r="F1" s="68"/>
      <c r="G1" s="68"/>
      <c r="H1" s="68"/>
      <c r="I1" s="68"/>
      <c r="J1" s="68"/>
      <c r="K1" s="68"/>
      <c r="L1" s="68"/>
      <c r="M1" s="4" t="s">
        <v>92</v>
      </c>
      <c r="N1" s="4" t="s">
        <v>69</v>
      </c>
    </row>
    <row r="2" spans="1:14" ht="28.5" customHeight="1">
      <c r="A2" s="69"/>
      <c r="B2" s="69"/>
      <c r="C2" s="69"/>
      <c r="D2" s="69"/>
      <c r="E2" s="69"/>
      <c r="F2" s="69"/>
      <c r="G2" s="69"/>
      <c r="H2" s="69"/>
      <c r="I2" s="69"/>
      <c r="J2" s="69"/>
      <c r="K2" s="69"/>
      <c r="L2" s="69"/>
      <c r="N2" s="9" t="s">
        <v>21</v>
      </c>
    </row>
    <row r="3" spans="1:19" ht="60" customHeight="1">
      <c r="A3" s="34" t="s">
        <v>3</v>
      </c>
      <c r="B3" s="34" t="s">
        <v>4</v>
      </c>
      <c r="C3" s="34" t="s">
        <v>33</v>
      </c>
      <c r="D3" s="34" t="s">
        <v>5</v>
      </c>
      <c r="E3" s="34" t="s">
        <v>6</v>
      </c>
      <c r="F3" s="34" t="s">
        <v>64</v>
      </c>
      <c r="G3" s="36"/>
      <c r="H3" s="34" t="s">
        <v>15</v>
      </c>
      <c r="I3" s="34" t="s">
        <v>16</v>
      </c>
      <c r="J3" s="36"/>
      <c r="K3" s="36"/>
      <c r="L3" s="36"/>
      <c r="M3" s="34" t="s">
        <v>22</v>
      </c>
      <c r="N3" s="34" t="s">
        <v>20</v>
      </c>
      <c r="O3" s="55" t="s">
        <v>35</v>
      </c>
      <c r="P3" s="57" t="s">
        <v>36</v>
      </c>
      <c r="Q3" s="57" t="s">
        <v>37</v>
      </c>
      <c r="R3" s="57" t="s">
        <v>38</v>
      </c>
      <c r="S3" s="54" t="s">
        <v>39</v>
      </c>
    </row>
    <row r="4" spans="1:25" ht="129" customHeight="1">
      <c r="A4" s="34"/>
      <c r="B4" s="34"/>
      <c r="C4" s="34"/>
      <c r="D4" s="34"/>
      <c r="E4" s="34"/>
      <c r="F4" s="26" t="s">
        <v>13</v>
      </c>
      <c r="G4" s="26" t="s">
        <v>2</v>
      </c>
      <c r="H4" s="34"/>
      <c r="I4" s="26" t="s">
        <v>12</v>
      </c>
      <c r="J4" s="26" t="s">
        <v>17</v>
      </c>
      <c r="K4" s="26" t="s">
        <v>18</v>
      </c>
      <c r="L4" s="26" t="s">
        <v>19</v>
      </c>
      <c r="M4" s="34"/>
      <c r="N4" s="34"/>
      <c r="O4" s="56"/>
      <c r="P4" s="58"/>
      <c r="Q4" s="58"/>
      <c r="R4" s="58"/>
      <c r="S4" s="54"/>
      <c r="T4" s="10"/>
      <c r="U4" s="10"/>
      <c r="V4" s="10"/>
      <c r="W4" s="10"/>
      <c r="X4" s="10"/>
      <c r="Y4" s="10"/>
    </row>
    <row r="5" spans="1:25" ht="45" customHeight="1">
      <c r="A5" s="34" t="s">
        <v>34</v>
      </c>
      <c r="B5" s="34"/>
      <c r="C5" s="34"/>
      <c r="D5" s="34"/>
      <c r="E5" s="27" t="s">
        <v>8</v>
      </c>
      <c r="F5" s="1">
        <f>F6+F7+F8+F10</f>
        <v>5145855.4</v>
      </c>
      <c r="G5" s="1">
        <f>G6+G7+G8+G10</f>
        <v>5405086.700000001</v>
      </c>
      <c r="H5" s="1">
        <f>H6+H7+H8+H10</f>
        <v>4662111.1</v>
      </c>
      <c r="I5" s="1">
        <f>I6+I7+I8+I10</f>
        <v>4615945.1</v>
      </c>
      <c r="J5" s="3">
        <f>I5/F5*100</f>
        <v>89.70219217586252</v>
      </c>
      <c r="K5" s="3">
        <f>(I5-I10)/G5*100</f>
        <v>84.3320330088322</v>
      </c>
      <c r="L5" s="3">
        <f>I5/H5*100</f>
        <v>99.00976190807637</v>
      </c>
      <c r="M5" s="35" t="s">
        <v>144</v>
      </c>
      <c r="N5" s="35" t="s">
        <v>91</v>
      </c>
      <c r="O5" s="11">
        <f>P5+Q5+R5</f>
        <v>154</v>
      </c>
      <c r="P5" s="11">
        <f>P11+P18+P25+P32+P37+P43+P49+P55+P61+P67+P80+P86+P92+P98+P104+P110+P116+P122+P128+P134+P74</f>
        <v>59</v>
      </c>
      <c r="Q5" s="11">
        <f>Q11+Q18+Q25+Q32+Q37+Q43+Q49+Q55+Q61+Q67+Q80+Q86+Q92+Q98+Q104+Q110+Q116+Q122+Q128+Q134+Q74</f>
        <v>36</v>
      </c>
      <c r="R5" s="11">
        <f>R11+R18+R25+R32+R37+R43+R49+R55+R61+R67+R80+R86+R92+R98+R104+R110+R116+R122+R128+R134+R74</f>
        <v>59</v>
      </c>
      <c r="S5" s="11">
        <f>(S11+S18+S25+S32+S37+S43+S49+S55+S61+S67+S80+S86+S92+S98+S104+S110+S116+S122+S128+S134+S74)/21</f>
        <v>59.900000000000006</v>
      </c>
      <c r="T5" s="10"/>
      <c r="U5" s="10"/>
      <c r="V5" s="10"/>
      <c r="W5" s="10"/>
      <c r="X5" s="10"/>
      <c r="Y5" s="10"/>
    </row>
    <row r="6" spans="1:25" ht="38.25" customHeight="1">
      <c r="A6" s="34"/>
      <c r="B6" s="34"/>
      <c r="C6" s="34"/>
      <c r="D6" s="34"/>
      <c r="E6" s="27" t="s">
        <v>9</v>
      </c>
      <c r="F6" s="1">
        <f>F13+F19+F32+F38+F44+F50+F56+F62+F68+F81+F87+F93+F99+F105+F111+F117+F123+F129+F135</f>
        <v>73733.2</v>
      </c>
      <c r="G6" s="1">
        <f>G13+G19+G32+G38+G44+G50+G56+G62+G68+G81+G87+G93+G99+G105+G111+G117+G123+G129+G135</f>
        <v>92225.3</v>
      </c>
      <c r="H6" s="1">
        <f>H13+H19+H32+H38+H44+H50+H56+H62+H68+H81+H87+H93+H99+H105+H111+H117+H123+H129+H135</f>
        <v>86572.20000000001</v>
      </c>
      <c r="I6" s="1">
        <f>I13+I19+I32+I38+I44+I50+I56+I62+I68+I81+I87+I93+I99+I105+I111+I117+I123+I129+I135</f>
        <v>86572.20000000001</v>
      </c>
      <c r="J6" s="3">
        <f>I6/F6*100</f>
        <v>117.41278013160965</v>
      </c>
      <c r="K6" s="3">
        <f aca="true" t="shared" si="0" ref="K6:K11">I6/G6*100</f>
        <v>93.87033709838842</v>
      </c>
      <c r="L6" s="3">
        <f aca="true" t="shared" si="1" ref="L6:L11">I6/H6*100</f>
        <v>100</v>
      </c>
      <c r="M6" s="35"/>
      <c r="N6" s="35"/>
      <c r="O6" s="11"/>
      <c r="P6" s="10"/>
      <c r="Q6" s="10"/>
      <c r="R6" s="10"/>
      <c r="S6" s="11"/>
      <c r="T6" s="10"/>
      <c r="U6" s="10"/>
      <c r="V6" s="10"/>
      <c r="W6" s="10"/>
      <c r="X6" s="10"/>
      <c r="Y6" s="10"/>
    </row>
    <row r="7" spans="1:25" ht="48" customHeight="1">
      <c r="A7" s="34"/>
      <c r="B7" s="34"/>
      <c r="C7" s="34"/>
      <c r="D7" s="34"/>
      <c r="E7" s="27" t="s">
        <v>1</v>
      </c>
      <c r="F7" s="1">
        <f>F14+F20+F33+F39+F45+F51+F57+F63+F69+F82+F88+F94+F100+F106+F112+F118+F124+F130+F136+F76</f>
        <v>2662265.6000000006</v>
      </c>
      <c r="G7" s="1">
        <f>G14+G20+G33+G39+G45+G51+G57+G63+G69+G82+G88+G94+G100+G106+G112+G118+G124+G130+G136+G76</f>
        <v>2699055.900000001</v>
      </c>
      <c r="H7" s="1">
        <f>H14+H20+H33+H39+H45+H51+H57+H63+H69+H82+H88+H94+H100+H106+H112+H118+H124+H130+H136+H76</f>
        <v>2661947.9</v>
      </c>
      <c r="I7" s="1">
        <f>I14+I20+I33+I39+I45+I51+I57+I63+I69+I82+I88+I94+I100+I106+I112+I118+I124+I130+I136+I76</f>
        <v>2615781.9000000004</v>
      </c>
      <c r="J7" s="3">
        <f>I7/F7*100</f>
        <v>98.25397961796148</v>
      </c>
      <c r="K7" s="3">
        <f t="shared" si="0"/>
        <v>96.91469895084424</v>
      </c>
      <c r="L7" s="3">
        <f t="shared" si="1"/>
        <v>98.26570610191133</v>
      </c>
      <c r="M7" s="35"/>
      <c r="N7" s="35"/>
      <c r="O7" s="10"/>
      <c r="P7" s="10"/>
      <c r="Q7" s="10"/>
      <c r="R7" s="10"/>
      <c r="S7" s="11"/>
      <c r="T7" s="10"/>
      <c r="U7" s="10"/>
      <c r="V7" s="11"/>
      <c r="W7" s="10"/>
      <c r="X7" s="10"/>
      <c r="Y7" s="10"/>
    </row>
    <row r="8" spans="1:25" ht="39.75" customHeight="1">
      <c r="A8" s="34"/>
      <c r="B8" s="34"/>
      <c r="C8" s="34"/>
      <c r="D8" s="34"/>
      <c r="E8" s="27" t="s">
        <v>10</v>
      </c>
      <c r="F8" s="1">
        <f>F15+F21+F28+F34+F40+F46+F52+F58+F64+F70+F89+F83+F95+F101+F107+F113+F119+F125+F131+F137+F77</f>
        <v>2301665.1999999993</v>
      </c>
      <c r="G8" s="1">
        <f>G15+G21+G28+G34+G40+G46+G52+G58+G64+G70+G89+G83+G95+G101+G107+G113+G119+G125+G131+G137+G77</f>
        <v>2505614.0999999996</v>
      </c>
      <c r="H8" s="1">
        <f>H15+H21+H28+H34+H40+H46+H52+H58+H64+H70+H89+H83+H95+H101+H107+H113+H119+H125+H131+H137+H77</f>
        <v>1855865.4</v>
      </c>
      <c r="I8" s="1">
        <f>I15+I21+I28+I34+I40+I46+I52+I58+I64+I70+I89+I83+I95+I101+I107+I113+I119+I125+I131+I137+I77</f>
        <v>1855865.4</v>
      </c>
      <c r="J8" s="3">
        <f>I8/F8*100</f>
        <v>80.63142284985673</v>
      </c>
      <c r="K8" s="3">
        <f t="shared" si="0"/>
        <v>74.06828529580834</v>
      </c>
      <c r="L8" s="3">
        <f t="shared" si="1"/>
        <v>100</v>
      </c>
      <c r="M8" s="35"/>
      <c r="N8" s="35"/>
      <c r="O8" s="10"/>
      <c r="P8" s="10"/>
      <c r="Q8" s="10"/>
      <c r="R8" s="10"/>
      <c r="S8" s="11"/>
      <c r="T8" s="10"/>
      <c r="U8" s="10"/>
      <c r="V8" s="10"/>
      <c r="W8" s="10"/>
      <c r="X8" s="10"/>
      <c r="Y8" s="10"/>
    </row>
    <row r="9" spans="1:25" ht="72" customHeight="1">
      <c r="A9" s="34"/>
      <c r="B9" s="34"/>
      <c r="C9" s="34"/>
      <c r="D9" s="34"/>
      <c r="E9" s="27" t="s">
        <v>14</v>
      </c>
      <c r="F9" s="1" t="s">
        <v>0</v>
      </c>
      <c r="G9" s="1">
        <f>G35+G41+G16+G59+G65+G138</f>
        <v>474357.3</v>
      </c>
      <c r="H9" s="1">
        <f>I9</f>
        <v>61701.5</v>
      </c>
      <c r="I9" s="1">
        <f>I35+I41+I16+I138+I65</f>
        <v>61701.5</v>
      </c>
      <c r="J9" s="3"/>
      <c r="K9" s="3">
        <f t="shared" si="0"/>
        <v>13.007389155811452</v>
      </c>
      <c r="L9" s="3">
        <f t="shared" si="1"/>
        <v>100</v>
      </c>
      <c r="M9" s="35"/>
      <c r="N9" s="35"/>
      <c r="O9" s="10"/>
      <c r="P9" s="10"/>
      <c r="Q9" s="10"/>
      <c r="R9" s="10"/>
      <c r="S9" s="11"/>
      <c r="T9" s="10"/>
      <c r="U9" s="10"/>
      <c r="V9" s="10"/>
      <c r="W9" s="10"/>
      <c r="X9" s="10"/>
      <c r="Y9" s="10"/>
    </row>
    <row r="10" spans="1:25" ht="35.25" customHeight="1">
      <c r="A10" s="34"/>
      <c r="B10" s="34"/>
      <c r="C10" s="34"/>
      <c r="D10" s="34"/>
      <c r="E10" s="27" t="s">
        <v>11</v>
      </c>
      <c r="F10" s="1">
        <f>F17+F24+F36+F42+F66</f>
        <v>108191.4</v>
      </c>
      <c r="G10" s="1">
        <f>F10</f>
        <v>108191.4</v>
      </c>
      <c r="H10" s="1">
        <f>H17+H24+H36+H42+H66</f>
        <v>57725.6</v>
      </c>
      <c r="I10" s="1">
        <f>I17+I24+I36+I42+I66</f>
        <v>57725.6</v>
      </c>
      <c r="J10" s="3">
        <f>I10/F10*100</f>
        <v>53.3550725843274</v>
      </c>
      <c r="K10" s="3">
        <f>I10/G10*100</f>
        <v>53.3550725843274</v>
      </c>
      <c r="L10" s="3">
        <f t="shared" si="1"/>
        <v>100</v>
      </c>
      <c r="M10" s="35"/>
      <c r="N10" s="35"/>
      <c r="O10" s="10"/>
      <c r="P10" s="10"/>
      <c r="Q10" s="10"/>
      <c r="R10" s="10"/>
      <c r="S10" s="11"/>
      <c r="T10" s="10"/>
      <c r="U10" s="10"/>
      <c r="V10" s="10"/>
      <c r="W10" s="10"/>
      <c r="X10" s="10"/>
      <c r="Y10" s="10"/>
    </row>
    <row r="11" spans="1:26" ht="276" customHeight="1">
      <c r="A11" s="38">
        <v>1</v>
      </c>
      <c r="B11" s="61" t="s">
        <v>43</v>
      </c>
      <c r="C11" s="46" t="s">
        <v>65</v>
      </c>
      <c r="D11" s="44" t="s">
        <v>7</v>
      </c>
      <c r="E11" s="46" t="s">
        <v>8</v>
      </c>
      <c r="F11" s="64">
        <f>F13+F14+F15+F17</f>
        <v>1924591.9</v>
      </c>
      <c r="G11" s="64">
        <f>G13+G14+G15+G17</f>
        <v>2021432.9</v>
      </c>
      <c r="H11" s="64">
        <f>H13+H14+H15+H17</f>
        <v>1871570.2</v>
      </c>
      <c r="I11" s="64">
        <f>I13+I14+I15+I17</f>
        <v>1828965.4000000001</v>
      </c>
      <c r="J11" s="64">
        <f>I11/F11*100</f>
        <v>95.0313362536754</v>
      </c>
      <c r="K11" s="64">
        <f t="shared" si="0"/>
        <v>90.47865996442425</v>
      </c>
      <c r="L11" s="64">
        <f t="shared" si="1"/>
        <v>97.7235799116699</v>
      </c>
      <c r="M11" s="29" t="s">
        <v>123</v>
      </c>
      <c r="N11" s="44" t="s">
        <v>89</v>
      </c>
      <c r="O11" s="12">
        <f>P11+Q11+R11</f>
        <v>15</v>
      </c>
      <c r="P11" s="12">
        <v>5</v>
      </c>
      <c r="Q11" s="12">
        <v>6</v>
      </c>
      <c r="R11" s="12">
        <v>4</v>
      </c>
      <c r="S11" s="2">
        <v>76.7</v>
      </c>
      <c r="T11" s="12"/>
      <c r="U11" s="12"/>
      <c r="V11" s="12"/>
      <c r="W11" s="12"/>
      <c r="X11" s="12"/>
      <c r="Y11" s="12"/>
      <c r="Z11" s="12"/>
    </row>
    <row r="12" spans="1:26" ht="72" customHeight="1">
      <c r="A12" s="39"/>
      <c r="B12" s="62"/>
      <c r="C12" s="47"/>
      <c r="D12" s="43"/>
      <c r="E12" s="33"/>
      <c r="F12" s="65"/>
      <c r="G12" s="65"/>
      <c r="H12" s="65"/>
      <c r="I12" s="65"/>
      <c r="J12" s="65"/>
      <c r="K12" s="65"/>
      <c r="L12" s="65"/>
      <c r="M12" s="30" t="s">
        <v>120</v>
      </c>
      <c r="N12" s="43"/>
      <c r="O12" s="12"/>
      <c r="P12" s="12"/>
      <c r="Q12" s="12"/>
      <c r="R12" s="12"/>
      <c r="S12" s="2"/>
      <c r="T12" s="12"/>
      <c r="U12" s="12"/>
      <c r="V12" s="12"/>
      <c r="W12" s="12"/>
      <c r="X12" s="12"/>
      <c r="Y12" s="12"/>
      <c r="Z12" s="12"/>
    </row>
    <row r="13" spans="1:26" ht="153" customHeight="1">
      <c r="A13" s="39"/>
      <c r="B13" s="62"/>
      <c r="C13" s="47"/>
      <c r="D13" s="43"/>
      <c r="E13" s="27" t="s">
        <v>9</v>
      </c>
      <c r="F13" s="3">
        <v>0</v>
      </c>
      <c r="G13" s="3">
        <v>14063.2</v>
      </c>
      <c r="H13" s="3">
        <v>12190.1</v>
      </c>
      <c r="I13" s="3">
        <v>12190.1</v>
      </c>
      <c r="J13" s="3"/>
      <c r="K13" s="3">
        <f>I13/G13*100</f>
        <v>86.68084077592582</v>
      </c>
      <c r="L13" s="3">
        <f>I13/H13*100</f>
        <v>100</v>
      </c>
      <c r="M13" s="43" t="s">
        <v>124</v>
      </c>
      <c r="N13" s="43"/>
      <c r="O13" s="12"/>
      <c r="P13" s="12"/>
      <c r="Q13" s="12"/>
      <c r="R13" s="12"/>
      <c r="S13" s="2"/>
      <c r="T13" s="12"/>
      <c r="U13" s="12"/>
      <c r="V13" s="12"/>
      <c r="W13" s="12"/>
      <c r="X13" s="12"/>
      <c r="Y13" s="12"/>
      <c r="Z13" s="12"/>
    </row>
    <row r="14" spans="1:26" ht="108" customHeight="1">
      <c r="A14" s="39"/>
      <c r="B14" s="62"/>
      <c r="C14" s="47"/>
      <c r="D14" s="43"/>
      <c r="E14" s="27" t="s">
        <v>1</v>
      </c>
      <c r="F14" s="3">
        <v>1382400.3</v>
      </c>
      <c r="G14" s="3">
        <v>1393682.5</v>
      </c>
      <c r="H14" s="3">
        <v>1391779.9</v>
      </c>
      <c r="I14" s="3">
        <v>1349175.1</v>
      </c>
      <c r="J14" s="3">
        <f>I14/F14*100</f>
        <v>97.59655723454343</v>
      </c>
      <c r="K14" s="3">
        <f>I14/G14*100</f>
        <v>96.80648928288905</v>
      </c>
      <c r="L14" s="3">
        <f>I14/H14*100</f>
        <v>96.93882631873045</v>
      </c>
      <c r="M14" s="43"/>
      <c r="N14" s="43"/>
      <c r="O14" s="12"/>
      <c r="P14" s="12"/>
      <c r="Q14" s="12"/>
      <c r="R14" s="12"/>
      <c r="S14" s="2"/>
      <c r="T14" s="12"/>
      <c r="U14" s="12"/>
      <c r="V14" s="12"/>
      <c r="W14" s="12"/>
      <c r="X14" s="12"/>
      <c r="Y14" s="12"/>
      <c r="Z14" s="12"/>
    </row>
    <row r="15" spans="1:26" ht="189.75" customHeight="1">
      <c r="A15" s="39"/>
      <c r="B15" s="62"/>
      <c r="C15" s="47"/>
      <c r="D15" s="43"/>
      <c r="E15" s="27" t="s">
        <v>10</v>
      </c>
      <c r="F15" s="3">
        <v>442297.2</v>
      </c>
      <c r="G15" s="3">
        <v>513792.8</v>
      </c>
      <c r="H15" s="3">
        <v>418101</v>
      </c>
      <c r="I15" s="3">
        <v>418101</v>
      </c>
      <c r="J15" s="3">
        <f>I15/F15*100</f>
        <v>94.5294250110559</v>
      </c>
      <c r="K15" s="3">
        <f>I15/G15*100</f>
        <v>81.37541047675249</v>
      </c>
      <c r="L15" s="3">
        <f>I15/H15*100</f>
        <v>100</v>
      </c>
      <c r="M15" s="62" t="s">
        <v>121</v>
      </c>
      <c r="N15" s="43"/>
      <c r="O15" s="12"/>
      <c r="P15" s="12"/>
      <c r="Q15" s="12"/>
      <c r="R15" s="12"/>
      <c r="S15" s="2"/>
      <c r="T15" s="12"/>
      <c r="U15" s="12"/>
      <c r="V15" s="12"/>
      <c r="W15" s="12"/>
      <c r="X15" s="12"/>
      <c r="Y15" s="12"/>
      <c r="Z15" s="12"/>
    </row>
    <row r="16" spans="1:26" ht="75" customHeight="1">
      <c r="A16" s="39"/>
      <c r="B16" s="62"/>
      <c r="C16" s="47"/>
      <c r="D16" s="43"/>
      <c r="E16" s="27" t="s">
        <v>14</v>
      </c>
      <c r="F16" s="3"/>
      <c r="G16" s="3">
        <v>20121.5</v>
      </c>
      <c r="H16" s="3">
        <v>0</v>
      </c>
      <c r="I16" s="3">
        <v>13912.4</v>
      </c>
      <c r="J16" s="3"/>
      <c r="K16" s="3" t="s">
        <v>0</v>
      </c>
      <c r="L16" s="3" t="s">
        <v>42</v>
      </c>
      <c r="M16" s="53"/>
      <c r="N16" s="43"/>
      <c r="O16" s="12"/>
      <c r="P16" s="12"/>
      <c r="Q16" s="12"/>
      <c r="R16" s="12"/>
      <c r="S16" s="2"/>
      <c r="T16" s="12"/>
      <c r="U16" s="12"/>
      <c r="V16" s="12"/>
      <c r="W16" s="12"/>
      <c r="X16" s="12"/>
      <c r="Y16" s="12"/>
      <c r="Z16" s="12"/>
    </row>
    <row r="17" spans="1:26" s="15" customFormat="1" ht="45.75" customHeight="1">
      <c r="A17" s="37"/>
      <c r="B17" s="63"/>
      <c r="C17" s="33"/>
      <c r="D17" s="45"/>
      <c r="E17" s="27" t="s">
        <v>11</v>
      </c>
      <c r="F17" s="3">
        <v>99894.4</v>
      </c>
      <c r="G17" s="3">
        <f>F17</f>
        <v>99894.4</v>
      </c>
      <c r="H17" s="3">
        <v>49499.2</v>
      </c>
      <c r="I17" s="3">
        <v>49499.2</v>
      </c>
      <c r="J17" s="3">
        <f>I17/F17*100</f>
        <v>49.551526411890954</v>
      </c>
      <c r="K17" s="3" t="s">
        <v>0</v>
      </c>
      <c r="L17" s="3">
        <f>I17/H17*100</f>
        <v>100</v>
      </c>
      <c r="M17" s="51"/>
      <c r="N17" s="45"/>
      <c r="O17" s="13"/>
      <c r="P17" s="13"/>
      <c r="Q17" s="13"/>
      <c r="R17" s="13"/>
      <c r="S17" s="14"/>
      <c r="T17" s="13"/>
      <c r="U17" s="13"/>
      <c r="V17" s="13"/>
      <c r="W17" s="13"/>
      <c r="X17" s="13"/>
      <c r="Y17" s="13"/>
      <c r="Z17" s="13"/>
    </row>
    <row r="18" spans="1:26" ht="121.5" customHeight="1">
      <c r="A18" s="36">
        <v>2</v>
      </c>
      <c r="B18" s="35" t="s">
        <v>44</v>
      </c>
      <c r="C18" s="34" t="s">
        <v>105</v>
      </c>
      <c r="D18" s="34" t="s">
        <v>23</v>
      </c>
      <c r="E18" s="27" t="s">
        <v>8</v>
      </c>
      <c r="F18" s="3">
        <f>F19+F20+F21+F24</f>
        <v>78811.3</v>
      </c>
      <c r="G18" s="3">
        <f>G19+G20+G21+G24</f>
        <v>77584</v>
      </c>
      <c r="H18" s="3">
        <f>H19+H20+H21+H24</f>
        <v>77145.59999999999</v>
      </c>
      <c r="I18" s="3">
        <f>I19+I20+I21+I24</f>
        <v>75949.59999999999</v>
      </c>
      <c r="J18" s="3">
        <f>I18/F18*100</f>
        <v>96.36892171554078</v>
      </c>
      <c r="K18" s="3">
        <f>(I20+I21)/G18*100</f>
        <v>97.89338007836666</v>
      </c>
      <c r="L18" s="3">
        <f>I18/H18*100</f>
        <v>98.44968475194956</v>
      </c>
      <c r="M18" s="44" t="s">
        <v>125</v>
      </c>
      <c r="N18" s="35" t="s">
        <v>79</v>
      </c>
      <c r="O18" s="12">
        <f>R18+Q18+P18</f>
        <v>6</v>
      </c>
      <c r="P18" s="12">
        <v>2</v>
      </c>
      <c r="Q18" s="12">
        <v>1</v>
      </c>
      <c r="R18" s="12">
        <v>3</v>
      </c>
      <c r="S18" s="2">
        <v>60</v>
      </c>
      <c r="T18" s="12"/>
      <c r="U18" s="12"/>
      <c r="V18" s="12"/>
      <c r="W18" s="12"/>
      <c r="X18" s="12"/>
      <c r="Y18" s="12"/>
      <c r="Z18" s="12"/>
    </row>
    <row r="19" spans="1:26" ht="84.75" customHeight="1">
      <c r="A19" s="36"/>
      <c r="B19" s="35"/>
      <c r="C19" s="34"/>
      <c r="D19" s="34"/>
      <c r="E19" s="27" t="s">
        <v>9</v>
      </c>
      <c r="F19" s="3"/>
      <c r="G19" s="3"/>
      <c r="H19" s="3"/>
      <c r="I19" s="3"/>
      <c r="J19" s="3"/>
      <c r="K19" s="3"/>
      <c r="L19" s="3"/>
      <c r="M19" s="43"/>
      <c r="N19" s="42"/>
      <c r="O19" s="12"/>
      <c r="P19" s="12"/>
      <c r="Q19" s="12"/>
      <c r="R19" s="12"/>
      <c r="S19" s="2"/>
      <c r="T19" s="12"/>
      <c r="U19" s="12"/>
      <c r="V19" s="12"/>
      <c r="W19" s="12"/>
      <c r="X19" s="12"/>
      <c r="Y19" s="12"/>
      <c r="Z19" s="12"/>
    </row>
    <row r="20" spans="1:26" ht="87" customHeight="1">
      <c r="A20" s="36"/>
      <c r="B20" s="35"/>
      <c r="C20" s="34"/>
      <c r="D20" s="34"/>
      <c r="E20" s="27" t="s">
        <v>1</v>
      </c>
      <c r="F20" s="3">
        <v>68390.1</v>
      </c>
      <c r="G20" s="3">
        <v>67576.8</v>
      </c>
      <c r="H20" s="3">
        <v>67549.7</v>
      </c>
      <c r="I20" s="3">
        <v>66353.7</v>
      </c>
      <c r="J20" s="3">
        <f>I20/F20*100</f>
        <v>97.02237604565572</v>
      </c>
      <c r="K20" s="3">
        <f>I20/G20*100</f>
        <v>98.19005931029582</v>
      </c>
      <c r="L20" s="3">
        <f>I20/H20*100</f>
        <v>98.229451796233</v>
      </c>
      <c r="M20" s="43"/>
      <c r="N20" s="42"/>
      <c r="O20" s="12"/>
      <c r="P20" s="12"/>
      <c r="Q20" s="12"/>
      <c r="R20" s="12"/>
      <c r="S20" s="2"/>
      <c r="T20" s="12"/>
      <c r="U20" s="12"/>
      <c r="V20" s="12"/>
      <c r="W20" s="12"/>
      <c r="X20" s="12"/>
      <c r="Y20" s="12"/>
      <c r="Z20" s="12"/>
    </row>
    <row r="21" spans="1:26" ht="70.5" customHeight="1">
      <c r="A21" s="36"/>
      <c r="B21" s="35"/>
      <c r="C21" s="34"/>
      <c r="D21" s="34"/>
      <c r="E21" s="27" t="s">
        <v>10</v>
      </c>
      <c r="F21" s="3">
        <v>10011.2</v>
      </c>
      <c r="G21" s="3">
        <v>9597.2</v>
      </c>
      <c r="H21" s="3">
        <v>9595.9</v>
      </c>
      <c r="I21" s="3">
        <v>9595.9</v>
      </c>
      <c r="J21" s="3">
        <f>I21/F21*100</f>
        <v>95.85164615630492</v>
      </c>
      <c r="K21" s="3">
        <f>I21/G21*100</f>
        <v>99.98645438252822</v>
      </c>
      <c r="L21" s="3">
        <f>I21/H21*100</f>
        <v>100</v>
      </c>
      <c r="M21" s="43"/>
      <c r="N21" s="42"/>
      <c r="O21" s="12"/>
      <c r="P21" s="12"/>
      <c r="Q21" s="12"/>
      <c r="R21" s="12"/>
      <c r="S21" s="2"/>
      <c r="T21" s="12"/>
      <c r="U21" s="12"/>
      <c r="V21" s="12"/>
      <c r="W21" s="12"/>
      <c r="X21" s="12"/>
      <c r="Y21" s="12"/>
      <c r="Z21" s="12"/>
    </row>
    <row r="22" spans="1:26" ht="0.75" customHeight="1" hidden="1">
      <c r="A22" s="36"/>
      <c r="B22" s="35"/>
      <c r="C22" s="34"/>
      <c r="D22" s="34"/>
      <c r="E22" s="27"/>
      <c r="F22" s="3"/>
      <c r="G22" s="3"/>
      <c r="H22" s="3"/>
      <c r="I22" s="3"/>
      <c r="J22" s="3"/>
      <c r="K22" s="3"/>
      <c r="L22" s="3"/>
      <c r="M22" s="43"/>
      <c r="N22" s="42"/>
      <c r="O22" s="12"/>
      <c r="P22" s="12"/>
      <c r="Q22" s="12"/>
      <c r="R22" s="12"/>
      <c r="S22" s="2"/>
      <c r="T22" s="12"/>
      <c r="U22" s="12"/>
      <c r="V22" s="12"/>
      <c r="W22" s="12"/>
      <c r="X22" s="12"/>
      <c r="Y22" s="12"/>
      <c r="Z22" s="12"/>
    </row>
    <row r="23" spans="1:26" ht="94.5" customHeight="1">
      <c r="A23" s="36"/>
      <c r="B23" s="35"/>
      <c r="C23" s="34"/>
      <c r="D23" s="34"/>
      <c r="E23" s="27" t="s">
        <v>14</v>
      </c>
      <c r="F23" s="3" t="s">
        <v>0</v>
      </c>
      <c r="G23" s="3" t="s">
        <v>0</v>
      </c>
      <c r="H23" s="3" t="s">
        <v>0</v>
      </c>
      <c r="I23" s="3" t="s">
        <v>0</v>
      </c>
      <c r="J23" s="3" t="s">
        <v>0</v>
      </c>
      <c r="K23" s="3" t="s">
        <v>0</v>
      </c>
      <c r="L23" s="3" t="s">
        <v>0</v>
      </c>
      <c r="M23" s="43"/>
      <c r="N23" s="42"/>
      <c r="O23" s="12"/>
      <c r="P23" s="12"/>
      <c r="Q23" s="12"/>
      <c r="R23" s="12"/>
      <c r="S23" s="2"/>
      <c r="T23" s="12"/>
      <c r="U23" s="12"/>
      <c r="V23" s="12"/>
      <c r="W23" s="12"/>
      <c r="X23" s="12"/>
      <c r="Y23" s="12"/>
      <c r="Z23" s="12"/>
    </row>
    <row r="24" spans="1:26" ht="147" customHeight="1">
      <c r="A24" s="36"/>
      <c r="B24" s="35"/>
      <c r="C24" s="34"/>
      <c r="D24" s="34"/>
      <c r="E24" s="27" t="s">
        <v>11</v>
      </c>
      <c r="F24" s="3">
        <v>410</v>
      </c>
      <c r="G24" s="3">
        <f>F24</f>
        <v>410</v>
      </c>
      <c r="H24" s="3">
        <v>0</v>
      </c>
      <c r="I24" s="3">
        <v>0</v>
      </c>
      <c r="J24" s="3">
        <f>I24/F24*100</f>
        <v>0</v>
      </c>
      <c r="K24" s="3" t="s">
        <v>0</v>
      </c>
      <c r="L24" s="3" t="s">
        <v>0</v>
      </c>
      <c r="M24" s="45"/>
      <c r="N24" s="42"/>
      <c r="O24" s="12"/>
      <c r="P24" s="12"/>
      <c r="Q24" s="12"/>
      <c r="R24" s="12"/>
      <c r="S24" s="2"/>
      <c r="T24" s="12"/>
      <c r="U24" s="12"/>
      <c r="V24" s="12"/>
      <c r="W24" s="12"/>
      <c r="X24" s="12"/>
      <c r="Y24" s="12"/>
      <c r="Z24" s="12"/>
    </row>
    <row r="25" spans="1:26" ht="39" customHeight="1">
      <c r="A25" s="36">
        <v>3</v>
      </c>
      <c r="B25" s="35" t="s">
        <v>45</v>
      </c>
      <c r="C25" s="34" t="s">
        <v>97</v>
      </c>
      <c r="D25" s="34" t="s">
        <v>23</v>
      </c>
      <c r="E25" s="27" t="s">
        <v>8</v>
      </c>
      <c r="F25" s="3">
        <f>F26+F27+F28+F29+F30</f>
        <v>800</v>
      </c>
      <c r="G25" s="3">
        <f>G26+G27+G28+G29+G30</f>
        <v>800</v>
      </c>
      <c r="H25" s="3">
        <f>H28</f>
        <v>800</v>
      </c>
      <c r="I25" s="3">
        <f>I28</f>
        <v>800</v>
      </c>
      <c r="J25" s="3">
        <f>I25/F25*100</f>
        <v>100</v>
      </c>
      <c r="K25" s="3">
        <f>I25/G25*100</f>
        <v>100</v>
      </c>
      <c r="L25" s="3">
        <f>I25/H25*100</f>
        <v>100</v>
      </c>
      <c r="M25" s="35" t="s">
        <v>98</v>
      </c>
      <c r="N25" s="35" t="s">
        <v>85</v>
      </c>
      <c r="O25" s="12">
        <f>P25+Q25+R25</f>
        <v>1</v>
      </c>
      <c r="P25" s="12">
        <v>0</v>
      </c>
      <c r="Q25" s="12">
        <v>0</v>
      </c>
      <c r="R25" s="12">
        <v>1</v>
      </c>
      <c r="S25" s="2">
        <v>0</v>
      </c>
      <c r="T25" s="12"/>
      <c r="U25" s="12"/>
      <c r="V25" s="12"/>
      <c r="W25" s="12"/>
      <c r="X25" s="12"/>
      <c r="Y25" s="12"/>
      <c r="Z25" s="12"/>
    </row>
    <row r="26" spans="1:26" ht="40.5" customHeight="1">
      <c r="A26" s="36"/>
      <c r="B26" s="35"/>
      <c r="C26" s="34"/>
      <c r="D26" s="34"/>
      <c r="E26" s="27" t="s">
        <v>9</v>
      </c>
      <c r="F26" s="3"/>
      <c r="G26" s="3"/>
      <c r="H26" s="3" t="s">
        <v>0</v>
      </c>
      <c r="I26" s="3" t="s">
        <v>0</v>
      </c>
      <c r="J26" s="3" t="s">
        <v>42</v>
      </c>
      <c r="K26" s="3" t="s">
        <v>42</v>
      </c>
      <c r="L26" s="3" t="s">
        <v>42</v>
      </c>
      <c r="M26" s="42"/>
      <c r="N26" s="42"/>
      <c r="O26" s="12"/>
      <c r="P26" s="12"/>
      <c r="Q26" s="12"/>
      <c r="R26" s="12"/>
      <c r="S26" s="2"/>
      <c r="T26" s="12"/>
      <c r="U26" s="12"/>
      <c r="V26" s="12"/>
      <c r="W26" s="12"/>
      <c r="X26" s="12"/>
      <c r="Y26" s="12"/>
      <c r="Z26" s="12"/>
    </row>
    <row r="27" spans="1:26" ht="48" customHeight="1">
      <c r="A27" s="36"/>
      <c r="B27" s="35"/>
      <c r="C27" s="34"/>
      <c r="D27" s="34"/>
      <c r="E27" s="27" t="s">
        <v>1</v>
      </c>
      <c r="F27" s="3"/>
      <c r="G27" s="3"/>
      <c r="H27" s="3" t="s">
        <v>0</v>
      </c>
      <c r="I27" s="3" t="s">
        <v>0</v>
      </c>
      <c r="J27" s="3" t="s">
        <v>42</v>
      </c>
      <c r="K27" s="3" t="s">
        <v>42</v>
      </c>
      <c r="L27" s="3" t="s">
        <v>42</v>
      </c>
      <c r="M27" s="42"/>
      <c r="N27" s="42"/>
      <c r="O27" s="12"/>
      <c r="P27" s="12"/>
      <c r="Q27" s="12"/>
      <c r="R27" s="12"/>
      <c r="S27" s="2"/>
      <c r="T27" s="12"/>
      <c r="U27" s="12"/>
      <c r="V27" s="12"/>
      <c r="W27" s="12"/>
      <c r="X27" s="12"/>
      <c r="Y27" s="12"/>
      <c r="Z27" s="12"/>
    </row>
    <row r="28" spans="1:26" ht="46.5" customHeight="1">
      <c r="A28" s="36"/>
      <c r="B28" s="35"/>
      <c r="C28" s="34"/>
      <c r="D28" s="34"/>
      <c r="E28" s="27" t="s">
        <v>10</v>
      </c>
      <c r="F28" s="3">
        <v>800</v>
      </c>
      <c r="G28" s="3">
        <v>800</v>
      </c>
      <c r="H28" s="3">
        <v>800</v>
      </c>
      <c r="I28" s="3">
        <v>800</v>
      </c>
      <c r="J28" s="3">
        <f>I28/F28*100</f>
        <v>100</v>
      </c>
      <c r="K28" s="3">
        <f>I28/G28*100</f>
        <v>100</v>
      </c>
      <c r="L28" s="3">
        <f>I28/H28*100</f>
        <v>100</v>
      </c>
      <c r="M28" s="42"/>
      <c r="N28" s="42"/>
      <c r="O28" s="12"/>
      <c r="P28" s="12"/>
      <c r="Q28" s="12"/>
      <c r="R28" s="12"/>
      <c r="S28" s="2"/>
      <c r="T28" s="12"/>
      <c r="U28" s="12"/>
      <c r="V28" s="12"/>
      <c r="W28" s="12"/>
      <c r="X28" s="12"/>
      <c r="Y28" s="12"/>
      <c r="Z28" s="12"/>
    </row>
    <row r="29" spans="1:26" ht="34.5" customHeight="1">
      <c r="A29" s="36"/>
      <c r="B29" s="35"/>
      <c r="C29" s="34"/>
      <c r="D29" s="34"/>
      <c r="E29" s="27" t="s">
        <v>14</v>
      </c>
      <c r="F29" s="3"/>
      <c r="G29" s="3"/>
      <c r="H29" s="3" t="s">
        <v>0</v>
      </c>
      <c r="I29" s="3" t="s">
        <v>0</v>
      </c>
      <c r="J29" s="3" t="s">
        <v>42</v>
      </c>
      <c r="K29" s="3" t="s">
        <v>42</v>
      </c>
      <c r="L29" s="3" t="s">
        <v>42</v>
      </c>
      <c r="M29" s="42"/>
      <c r="N29" s="42"/>
      <c r="O29" s="12"/>
      <c r="P29" s="12"/>
      <c r="Q29" s="12"/>
      <c r="R29" s="12"/>
      <c r="S29" s="2"/>
      <c r="T29" s="12"/>
      <c r="U29" s="12"/>
      <c r="V29" s="12"/>
      <c r="W29" s="12"/>
      <c r="X29" s="12"/>
      <c r="Y29" s="12"/>
      <c r="Z29" s="12"/>
    </row>
    <row r="30" spans="1:26" ht="34.5" customHeight="1">
      <c r="A30" s="36"/>
      <c r="B30" s="35"/>
      <c r="C30" s="34"/>
      <c r="D30" s="34"/>
      <c r="E30" s="27" t="s">
        <v>11</v>
      </c>
      <c r="F30" s="3"/>
      <c r="G30" s="3"/>
      <c r="H30" s="3" t="s">
        <v>0</v>
      </c>
      <c r="I30" s="3" t="s">
        <v>0</v>
      </c>
      <c r="J30" s="3" t="s">
        <v>42</v>
      </c>
      <c r="K30" s="3" t="s">
        <v>42</v>
      </c>
      <c r="L30" s="3" t="s">
        <v>42</v>
      </c>
      <c r="M30" s="42"/>
      <c r="N30" s="42"/>
      <c r="O30" s="12"/>
      <c r="P30" s="12"/>
      <c r="Q30" s="12"/>
      <c r="R30" s="12"/>
      <c r="S30" s="2"/>
      <c r="T30" s="12"/>
      <c r="U30" s="12"/>
      <c r="V30" s="12"/>
      <c r="W30" s="12"/>
      <c r="X30" s="12"/>
      <c r="Y30" s="12"/>
      <c r="Z30" s="12"/>
    </row>
    <row r="31" spans="1:26" ht="144.75" customHeight="1">
      <c r="A31" s="38">
        <v>4</v>
      </c>
      <c r="B31" s="44" t="s">
        <v>46</v>
      </c>
      <c r="C31" s="46" t="s">
        <v>109</v>
      </c>
      <c r="D31" s="46" t="s">
        <v>24</v>
      </c>
      <c r="E31" s="27" t="s">
        <v>8</v>
      </c>
      <c r="F31" s="3">
        <f>F32+F33+F34+F36</f>
        <v>251235.4</v>
      </c>
      <c r="G31" s="3">
        <f>G32+G33+G34+G36</f>
        <v>245351.59999999998</v>
      </c>
      <c r="H31" s="3">
        <f>H32+H33+H34+H36</f>
        <v>229463.09999999998</v>
      </c>
      <c r="I31" s="3">
        <f>I32+I33+I34+I36</f>
        <v>229463.09999999998</v>
      </c>
      <c r="J31" s="3">
        <f>I31/F31*100</f>
        <v>91.33390437812506</v>
      </c>
      <c r="K31" s="3">
        <f>I31/G31*100</f>
        <v>93.52419140531384</v>
      </c>
      <c r="L31" s="3">
        <f>I31/H31*100</f>
        <v>100</v>
      </c>
      <c r="M31" s="44" t="s">
        <v>126</v>
      </c>
      <c r="N31" s="44" t="s">
        <v>74</v>
      </c>
      <c r="O31" s="12"/>
      <c r="P31" s="12"/>
      <c r="Q31" s="12"/>
      <c r="R31" s="12"/>
      <c r="S31" s="2"/>
      <c r="T31" s="12"/>
      <c r="U31" s="12"/>
      <c r="V31" s="12"/>
      <c r="W31" s="12"/>
      <c r="X31" s="12"/>
      <c r="Y31" s="12"/>
      <c r="Z31" s="12"/>
    </row>
    <row r="32" spans="1:26" ht="69" customHeight="1">
      <c r="A32" s="39"/>
      <c r="B32" s="43"/>
      <c r="C32" s="47"/>
      <c r="D32" s="47"/>
      <c r="E32" s="27" t="s">
        <v>9</v>
      </c>
      <c r="F32" s="3">
        <v>0</v>
      </c>
      <c r="G32" s="3">
        <v>0</v>
      </c>
      <c r="H32" s="3">
        <v>0</v>
      </c>
      <c r="I32" s="3">
        <v>0</v>
      </c>
      <c r="J32" s="3">
        <v>0</v>
      </c>
      <c r="K32" s="3">
        <v>0</v>
      </c>
      <c r="L32" s="3">
        <v>0</v>
      </c>
      <c r="M32" s="43"/>
      <c r="N32" s="43"/>
      <c r="O32" s="12">
        <f>P32+Q32+R32</f>
        <v>5</v>
      </c>
      <c r="P32" s="12">
        <v>0</v>
      </c>
      <c r="Q32" s="12">
        <v>2</v>
      </c>
      <c r="R32" s="12">
        <v>3</v>
      </c>
      <c r="S32" s="2">
        <v>43.9</v>
      </c>
      <c r="T32" s="12"/>
      <c r="U32" s="12"/>
      <c r="V32" s="12"/>
      <c r="W32" s="12">
        <f>6204/41000</f>
        <v>0.1513170731707317</v>
      </c>
      <c r="X32" s="12"/>
      <c r="Y32" s="12"/>
      <c r="Z32" s="12"/>
    </row>
    <row r="33" spans="1:26" ht="73.5" customHeight="1">
      <c r="A33" s="39"/>
      <c r="B33" s="43"/>
      <c r="C33" s="47"/>
      <c r="D33" s="47"/>
      <c r="E33" s="27" t="s">
        <v>1</v>
      </c>
      <c r="F33" s="3">
        <v>949.8</v>
      </c>
      <c r="G33" s="3">
        <v>949.8</v>
      </c>
      <c r="H33" s="3">
        <v>949.8</v>
      </c>
      <c r="I33" s="3">
        <v>949.8</v>
      </c>
      <c r="J33" s="3">
        <f>I33/F33*100</f>
        <v>100</v>
      </c>
      <c r="K33" s="3">
        <f>I33/G33*100</f>
        <v>100</v>
      </c>
      <c r="L33" s="3">
        <f>I33/H33*100</f>
        <v>100</v>
      </c>
      <c r="M33" s="43" t="s">
        <v>122</v>
      </c>
      <c r="N33" s="43"/>
      <c r="O33" s="12"/>
      <c r="P33" s="12"/>
      <c r="Q33" s="12"/>
      <c r="R33" s="12"/>
      <c r="S33" s="2"/>
      <c r="T33" s="12"/>
      <c r="U33" s="12"/>
      <c r="V33" s="12"/>
      <c r="W33" s="12"/>
      <c r="X33" s="12"/>
      <c r="Y33" s="12"/>
      <c r="Z33" s="12"/>
    </row>
    <row r="34" spans="1:26" ht="90.75" customHeight="1">
      <c r="A34" s="39"/>
      <c r="B34" s="43"/>
      <c r="C34" s="47"/>
      <c r="D34" s="47"/>
      <c r="E34" s="27" t="s">
        <v>10</v>
      </c>
      <c r="F34" s="3">
        <v>245600.6</v>
      </c>
      <c r="G34" s="3">
        <v>239716.8</v>
      </c>
      <c r="H34" s="3">
        <v>222316.8</v>
      </c>
      <c r="I34" s="3">
        <v>222316.8</v>
      </c>
      <c r="J34" s="3">
        <f>I34/F34*100</f>
        <v>90.51964856763378</v>
      </c>
      <c r="K34" s="3">
        <f>I34/G34*100</f>
        <v>92.74143489317395</v>
      </c>
      <c r="L34" s="3">
        <f>I34/H34*100</f>
        <v>100</v>
      </c>
      <c r="M34" s="43"/>
      <c r="N34" s="43"/>
      <c r="O34" s="12"/>
      <c r="P34" s="12"/>
      <c r="Q34" s="12"/>
      <c r="R34" s="12"/>
      <c r="S34" s="2"/>
      <c r="T34" s="12"/>
      <c r="U34" s="12"/>
      <c r="V34" s="12"/>
      <c r="W34" s="12"/>
      <c r="X34" s="12"/>
      <c r="Y34" s="12"/>
      <c r="Z34" s="12"/>
    </row>
    <row r="35" spans="1:26" ht="90.75" customHeight="1">
      <c r="A35" s="39"/>
      <c r="B35" s="43"/>
      <c r="C35" s="47"/>
      <c r="D35" s="47"/>
      <c r="E35" s="27" t="s">
        <v>14</v>
      </c>
      <c r="F35" s="3"/>
      <c r="G35" s="3">
        <v>8800.2</v>
      </c>
      <c r="H35" s="3">
        <v>6175.7</v>
      </c>
      <c r="I35" s="3">
        <v>6175.7</v>
      </c>
      <c r="J35" s="3" t="s">
        <v>0</v>
      </c>
      <c r="K35" s="3">
        <f>I35/G35*100</f>
        <v>70.17681416331446</v>
      </c>
      <c r="L35" s="3" t="s">
        <v>42</v>
      </c>
      <c r="M35" s="53"/>
      <c r="N35" s="43"/>
      <c r="O35" s="12"/>
      <c r="P35" s="12"/>
      <c r="Q35" s="12"/>
      <c r="R35" s="12"/>
      <c r="S35" s="2"/>
      <c r="T35" s="12"/>
      <c r="U35" s="12"/>
      <c r="V35" s="12"/>
      <c r="W35" s="12"/>
      <c r="X35" s="12"/>
      <c r="Y35" s="12"/>
      <c r="Z35" s="12"/>
    </row>
    <row r="36" spans="1:26" ht="66.75" customHeight="1">
      <c r="A36" s="52"/>
      <c r="B36" s="51"/>
      <c r="C36" s="51"/>
      <c r="D36" s="51"/>
      <c r="E36" s="27" t="s">
        <v>11</v>
      </c>
      <c r="F36" s="3">
        <v>4685</v>
      </c>
      <c r="G36" s="3">
        <f>F36</f>
        <v>4685</v>
      </c>
      <c r="H36" s="3">
        <v>6196.5</v>
      </c>
      <c r="I36" s="3">
        <v>6196.5</v>
      </c>
      <c r="J36" s="3">
        <f>I36/F36*100</f>
        <v>132.26254002134473</v>
      </c>
      <c r="K36" s="3" t="s">
        <v>0</v>
      </c>
      <c r="L36" s="3">
        <f aca="true" t="shared" si="2" ref="L36:L43">I36/H36*100</f>
        <v>100</v>
      </c>
      <c r="M36" s="51"/>
      <c r="N36" s="52"/>
      <c r="O36" s="12"/>
      <c r="P36" s="12"/>
      <c r="Q36" s="12"/>
      <c r="R36" s="12"/>
      <c r="S36" s="2"/>
      <c r="T36" s="12"/>
      <c r="U36" s="12"/>
      <c r="V36" s="12"/>
      <c r="W36" s="12"/>
      <c r="X36" s="12"/>
      <c r="Y36" s="12"/>
      <c r="Z36" s="12"/>
    </row>
    <row r="37" spans="1:26" ht="109.5" customHeight="1">
      <c r="A37" s="36">
        <v>5</v>
      </c>
      <c r="B37" s="35" t="s">
        <v>47</v>
      </c>
      <c r="C37" s="34" t="s">
        <v>93</v>
      </c>
      <c r="D37" s="34" t="s">
        <v>25</v>
      </c>
      <c r="E37" s="27" t="s">
        <v>8</v>
      </c>
      <c r="F37" s="3">
        <f>F38+F39+F40+F42</f>
        <v>565089.6</v>
      </c>
      <c r="G37" s="3">
        <f>G38+G39+G40+G42</f>
        <v>515089.60000000003</v>
      </c>
      <c r="H37" s="3">
        <f>H38+H39+H40+H42</f>
        <v>120008.4</v>
      </c>
      <c r="I37" s="3">
        <f>I38+I39+I40+I42</f>
        <v>120008.4</v>
      </c>
      <c r="J37" s="3">
        <f>I37/F37*100</f>
        <v>21.23705691982298</v>
      </c>
      <c r="K37" s="3">
        <f>(I38+I39+I40)/G37*100</f>
        <v>22.904461670357932</v>
      </c>
      <c r="L37" s="3">
        <f t="shared" si="2"/>
        <v>100</v>
      </c>
      <c r="M37" s="35" t="s">
        <v>127</v>
      </c>
      <c r="N37" s="40" t="s">
        <v>86</v>
      </c>
      <c r="O37" s="12">
        <f>P37+Q37+R37</f>
        <v>8</v>
      </c>
      <c r="P37" s="12">
        <v>1</v>
      </c>
      <c r="Q37" s="12">
        <v>0</v>
      </c>
      <c r="R37" s="12">
        <v>7</v>
      </c>
      <c r="S37" s="2">
        <v>12.5</v>
      </c>
      <c r="T37" s="12"/>
      <c r="U37" s="12"/>
      <c r="V37" s="12"/>
      <c r="W37" s="12"/>
      <c r="X37" s="12"/>
      <c r="Y37" s="12"/>
      <c r="Z37" s="12"/>
    </row>
    <row r="38" spans="1:26" ht="51.75" customHeight="1">
      <c r="A38" s="36"/>
      <c r="B38" s="35"/>
      <c r="C38" s="34"/>
      <c r="D38" s="34"/>
      <c r="E38" s="27" t="s">
        <v>9</v>
      </c>
      <c r="F38" s="3">
        <v>88.3</v>
      </c>
      <c r="G38" s="3">
        <v>88.3</v>
      </c>
      <c r="H38" s="3">
        <v>88.3</v>
      </c>
      <c r="I38" s="3">
        <v>88.3</v>
      </c>
      <c r="J38" s="3">
        <f>I38/F38*100</f>
        <v>100</v>
      </c>
      <c r="K38" s="3">
        <f>I38/G38*100</f>
        <v>100</v>
      </c>
      <c r="L38" s="3">
        <f t="shared" si="2"/>
        <v>100</v>
      </c>
      <c r="M38" s="42"/>
      <c r="N38" s="41"/>
      <c r="O38" s="12"/>
      <c r="P38" s="12"/>
      <c r="Q38" s="12"/>
      <c r="R38" s="12"/>
      <c r="S38" s="2"/>
      <c r="T38" s="12"/>
      <c r="U38" s="12"/>
      <c r="V38" s="12"/>
      <c r="W38" s="12"/>
      <c r="X38" s="12"/>
      <c r="Y38" s="12"/>
      <c r="Z38" s="12"/>
    </row>
    <row r="39" spans="1:26" ht="54.75" customHeight="1">
      <c r="A39" s="36"/>
      <c r="B39" s="35"/>
      <c r="C39" s="34"/>
      <c r="D39" s="34"/>
      <c r="E39" s="27" t="s">
        <v>1</v>
      </c>
      <c r="F39" s="3">
        <v>2911.1</v>
      </c>
      <c r="G39" s="3">
        <v>2911.1</v>
      </c>
      <c r="H39" s="3">
        <v>2911.1</v>
      </c>
      <c r="I39" s="3">
        <v>2911.1</v>
      </c>
      <c r="J39" s="3">
        <f>I39/F39*100</f>
        <v>100</v>
      </c>
      <c r="K39" s="3">
        <f>I39/G39*100</f>
        <v>100</v>
      </c>
      <c r="L39" s="3">
        <f t="shared" si="2"/>
        <v>100</v>
      </c>
      <c r="M39" s="42"/>
      <c r="N39" s="41"/>
      <c r="O39" s="12"/>
      <c r="P39" s="12"/>
      <c r="Q39" s="12"/>
      <c r="R39" s="12"/>
      <c r="S39" s="2"/>
      <c r="T39" s="12"/>
      <c r="U39" s="12"/>
      <c r="V39" s="12"/>
      <c r="W39" s="12"/>
      <c r="X39" s="12"/>
      <c r="Y39" s="12"/>
      <c r="Z39" s="12"/>
    </row>
    <row r="40" spans="1:26" ht="54.75" customHeight="1">
      <c r="A40" s="36"/>
      <c r="B40" s="35"/>
      <c r="C40" s="34"/>
      <c r="D40" s="34"/>
      <c r="E40" s="27" t="s">
        <v>10</v>
      </c>
      <c r="F40" s="3">
        <v>558888.2</v>
      </c>
      <c r="G40" s="3">
        <v>508888.2</v>
      </c>
      <c r="H40" s="3">
        <v>114979.1</v>
      </c>
      <c r="I40" s="3">
        <v>114979.1</v>
      </c>
      <c r="J40" s="3">
        <f>I40/F40*100</f>
        <v>20.572826550998933</v>
      </c>
      <c r="K40" s="3">
        <f>I40/G40*100</f>
        <v>22.594176874213236</v>
      </c>
      <c r="L40" s="3">
        <f t="shared" si="2"/>
        <v>100</v>
      </c>
      <c r="M40" s="42"/>
      <c r="N40" s="41"/>
      <c r="O40" s="12"/>
      <c r="P40" s="12"/>
      <c r="Q40" s="12"/>
      <c r="R40" s="12"/>
      <c r="S40" s="2"/>
      <c r="T40" s="12"/>
      <c r="U40" s="12"/>
      <c r="V40" s="12"/>
      <c r="W40" s="12"/>
      <c r="X40" s="12"/>
      <c r="Y40" s="12"/>
      <c r="Z40" s="12"/>
    </row>
    <row r="41" spans="1:26" ht="62.25" customHeight="1">
      <c r="A41" s="36"/>
      <c r="B41" s="35"/>
      <c r="C41" s="34"/>
      <c r="D41" s="34"/>
      <c r="E41" s="27" t="s">
        <v>14</v>
      </c>
      <c r="F41" s="3"/>
      <c r="G41" s="3">
        <v>389595.6</v>
      </c>
      <c r="H41" s="3">
        <v>2916.2</v>
      </c>
      <c r="I41" s="3">
        <v>2916.2</v>
      </c>
      <c r="J41" s="3"/>
      <c r="K41" s="3">
        <f>I41/G41*100</f>
        <v>0.7485197471429349</v>
      </c>
      <c r="L41" s="3">
        <f t="shared" si="2"/>
        <v>100</v>
      </c>
      <c r="M41" s="42"/>
      <c r="N41" s="41"/>
      <c r="O41" s="12"/>
      <c r="P41" s="12"/>
      <c r="Q41" s="12"/>
      <c r="R41" s="12"/>
      <c r="S41" s="2"/>
      <c r="T41" s="12"/>
      <c r="U41" s="12"/>
      <c r="V41" s="12"/>
      <c r="W41" s="12"/>
      <c r="X41" s="12"/>
      <c r="Y41" s="12"/>
      <c r="Z41" s="12"/>
    </row>
    <row r="42" spans="1:26" ht="86.25" customHeight="1">
      <c r="A42" s="36"/>
      <c r="B42" s="35"/>
      <c r="C42" s="34"/>
      <c r="D42" s="34"/>
      <c r="E42" s="27" t="s">
        <v>11</v>
      </c>
      <c r="F42" s="3">
        <v>3202</v>
      </c>
      <c r="G42" s="3">
        <f>F42</f>
        <v>3202</v>
      </c>
      <c r="H42" s="3">
        <v>2029.9</v>
      </c>
      <c r="I42" s="3">
        <v>2029.9</v>
      </c>
      <c r="J42" s="3">
        <f>I42/F42*100</f>
        <v>63.3947532792005</v>
      </c>
      <c r="K42" s="3"/>
      <c r="L42" s="3">
        <f t="shared" si="2"/>
        <v>100</v>
      </c>
      <c r="M42" s="42"/>
      <c r="N42" s="41"/>
      <c r="O42" s="16">
        <f>P42+Q42+R42</f>
        <v>0</v>
      </c>
      <c r="P42" s="12"/>
      <c r="Q42" s="12"/>
      <c r="R42" s="12"/>
      <c r="S42" s="2"/>
      <c r="T42" s="12"/>
      <c r="U42" s="12"/>
      <c r="V42" s="12"/>
      <c r="W42" s="12"/>
      <c r="X42" s="12"/>
      <c r="Y42" s="12"/>
      <c r="Z42" s="12"/>
    </row>
    <row r="43" spans="1:26" ht="48" customHeight="1">
      <c r="A43" s="36">
        <v>6</v>
      </c>
      <c r="B43" s="35" t="s">
        <v>48</v>
      </c>
      <c r="C43" s="34" t="s">
        <v>102</v>
      </c>
      <c r="D43" s="34" t="s">
        <v>23</v>
      </c>
      <c r="E43" s="27" t="s">
        <v>8</v>
      </c>
      <c r="F43" s="3">
        <f>F44+F45+F46+F48</f>
        <v>9212</v>
      </c>
      <c r="G43" s="3">
        <f>G44+G45+G46+G48</f>
        <v>9455.1</v>
      </c>
      <c r="H43" s="3">
        <f>H44+H45+H46+H48</f>
        <v>9451.8</v>
      </c>
      <c r="I43" s="3">
        <f>I44+I45+I46+I48</f>
        <v>9449.4</v>
      </c>
      <c r="J43" s="3">
        <f>I43/F43*100</f>
        <v>102.5770733825445</v>
      </c>
      <c r="K43" s="3">
        <f>I43/G43*100</f>
        <v>99.93971507440428</v>
      </c>
      <c r="L43" s="3">
        <f t="shared" si="2"/>
        <v>99.97460801117248</v>
      </c>
      <c r="M43" s="44" t="s">
        <v>128</v>
      </c>
      <c r="N43" s="35" t="s">
        <v>71</v>
      </c>
      <c r="O43" s="16">
        <f>P43+Q43+R43</f>
        <v>4</v>
      </c>
      <c r="P43" s="12">
        <v>1</v>
      </c>
      <c r="Q43" s="12">
        <v>0</v>
      </c>
      <c r="R43" s="12">
        <v>3</v>
      </c>
      <c r="S43" s="2">
        <v>25</v>
      </c>
      <c r="T43" s="12"/>
      <c r="U43" s="12"/>
      <c r="V43" s="12"/>
      <c r="W43" s="12"/>
      <c r="X43" s="12"/>
      <c r="Y43" s="12"/>
      <c r="Z43" s="12"/>
    </row>
    <row r="44" spans="1:26" ht="51.75" customHeight="1">
      <c r="A44" s="36"/>
      <c r="B44" s="35"/>
      <c r="C44" s="34"/>
      <c r="D44" s="34"/>
      <c r="E44" s="27" t="s">
        <v>9</v>
      </c>
      <c r="F44" s="3"/>
      <c r="G44" s="3"/>
      <c r="H44" s="3"/>
      <c r="I44" s="3"/>
      <c r="J44" s="3"/>
      <c r="K44" s="3"/>
      <c r="L44" s="3"/>
      <c r="M44" s="43"/>
      <c r="N44" s="42"/>
      <c r="O44" s="12"/>
      <c r="P44" s="12"/>
      <c r="Q44" s="12"/>
      <c r="R44" s="12"/>
      <c r="S44" s="2"/>
      <c r="T44" s="12"/>
      <c r="U44" s="12"/>
      <c r="V44" s="12"/>
      <c r="W44" s="12"/>
      <c r="X44" s="12"/>
      <c r="Y44" s="12"/>
      <c r="Z44" s="12"/>
    </row>
    <row r="45" spans="1:26" ht="57" customHeight="1">
      <c r="A45" s="36"/>
      <c r="B45" s="35"/>
      <c r="C45" s="34"/>
      <c r="D45" s="34"/>
      <c r="E45" s="27" t="s">
        <v>1</v>
      </c>
      <c r="F45" s="3">
        <v>3043.3</v>
      </c>
      <c r="G45" s="3">
        <v>3022.8</v>
      </c>
      <c r="H45" s="3">
        <v>3019.6</v>
      </c>
      <c r="I45" s="3">
        <v>3017.2</v>
      </c>
      <c r="J45" s="3">
        <f>I45/F45*100</f>
        <v>99.14237833930272</v>
      </c>
      <c r="K45" s="3">
        <f>I45/G45*100</f>
        <v>99.81474129945744</v>
      </c>
      <c r="L45" s="3">
        <f>I45/H45*100</f>
        <v>99.92051927407604</v>
      </c>
      <c r="M45" s="43"/>
      <c r="N45" s="42"/>
      <c r="O45" s="12"/>
      <c r="P45" s="12"/>
      <c r="Q45" s="12"/>
      <c r="R45" s="12"/>
      <c r="S45" s="2"/>
      <c r="T45" s="12"/>
      <c r="U45" s="12"/>
      <c r="V45" s="12"/>
      <c r="W45" s="12"/>
      <c r="X45" s="12"/>
      <c r="Y45" s="12"/>
      <c r="Z45" s="12"/>
    </row>
    <row r="46" spans="1:26" ht="42.75" customHeight="1">
      <c r="A46" s="36"/>
      <c r="B46" s="35"/>
      <c r="C46" s="34"/>
      <c r="D46" s="34"/>
      <c r="E46" s="27" t="s">
        <v>10</v>
      </c>
      <c r="F46" s="3">
        <v>6168.7</v>
      </c>
      <c r="G46" s="3">
        <v>6432.3</v>
      </c>
      <c r="H46" s="3">
        <v>6432.2</v>
      </c>
      <c r="I46" s="3">
        <v>6432.2</v>
      </c>
      <c r="J46" s="3">
        <f>I46/F46*100</f>
        <v>104.27156451116117</v>
      </c>
      <c r="K46" s="3">
        <f>I46/G46*100</f>
        <v>99.99844534614367</v>
      </c>
      <c r="L46" s="3">
        <f>I46/H46*100</f>
        <v>100</v>
      </c>
      <c r="M46" s="43"/>
      <c r="N46" s="42"/>
      <c r="O46" s="12"/>
      <c r="P46" s="12"/>
      <c r="Q46" s="12"/>
      <c r="R46" s="12"/>
      <c r="S46" s="2"/>
      <c r="T46" s="12"/>
      <c r="U46" s="12"/>
      <c r="V46" s="12"/>
      <c r="W46" s="12"/>
      <c r="X46" s="12"/>
      <c r="Y46" s="12"/>
      <c r="Z46" s="12"/>
    </row>
    <row r="47" spans="1:26" ht="65.25" customHeight="1">
      <c r="A47" s="36"/>
      <c r="B47" s="35"/>
      <c r="C47" s="34"/>
      <c r="D47" s="34"/>
      <c r="E47" s="27" t="s">
        <v>14</v>
      </c>
      <c r="F47" s="3"/>
      <c r="G47" s="3" t="s">
        <v>0</v>
      </c>
      <c r="H47" s="3" t="s">
        <v>40</v>
      </c>
      <c r="I47" s="3" t="s">
        <v>0</v>
      </c>
      <c r="J47" s="3" t="s">
        <v>0</v>
      </c>
      <c r="K47" s="3" t="s">
        <v>0</v>
      </c>
      <c r="L47" s="3" t="s">
        <v>0</v>
      </c>
      <c r="M47" s="43"/>
      <c r="N47" s="42"/>
      <c r="O47" s="12"/>
      <c r="P47" s="12"/>
      <c r="Q47" s="12"/>
      <c r="R47" s="12"/>
      <c r="S47" s="2"/>
      <c r="T47" s="12"/>
      <c r="U47" s="12"/>
      <c r="V47" s="12"/>
      <c r="W47" s="12"/>
      <c r="X47" s="12"/>
      <c r="Y47" s="12"/>
      <c r="Z47" s="12"/>
    </row>
    <row r="48" spans="1:26" ht="48" customHeight="1">
      <c r="A48" s="36"/>
      <c r="B48" s="35"/>
      <c r="C48" s="34"/>
      <c r="D48" s="34"/>
      <c r="E48" s="27" t="s">
        <v>11</v>
      </c>
      <c r="F48" s="3"/>
      <c r="G48" s="3"/>
      <c r="H48" s="3"/>
      <c r="I48" s="3"/>
      <c r="J48" s="3"/>
      <c r="K48" s="3"/>
      <c r="L48" s="3" t="s">
        <v>0</v>
      </c>
      <c r="M48" s="45"/>
      <c r="N48" s="42"/>
      <c r="O48" s="12"/>
      <c r="P48" s="12"/>
      <c r="Q48" s="12"/>
      <c r="R48" s="12"/>
      <c r="S48" s="2"/>
      <c r="T48" s="12"/>
      <c r="U48" s="12"/>
      <c r="V48" s="12"/>
      <c r="W48" s="12"/>
      <c r="X48" s="12"/>
      <c r="Y48" s="12"/>
      <c r="Z48" s="12"/>
    </row>
    <row r="49" spans="1:26" ht="54" customHeight="1">
      <c r="A49" s="36">
        <v>7</v>
      </c>
      <c r="B49" s="35" t="s">
        <v>49</v>
      </c>
      <c r="C49" s="34" t="s">
        <v>106</v>
      </c>
      <c r="D49" s="34" t="s">
        <v>26</v>
      </c>
      <c r="E49" s="27" t="s">
        <v>8</v>
      </c>
      <c r="F49" s="3">
        <f>F50+F51+F52+F54</f>
        <v>18867</v>
      </c>
      <c r="G49" s="3">
        <f>G50+G51+G52+G54</f>
        <v>22354.6</v>
      </c>
      <c r="H49" s="3">
        <f>H50+H51+H52+H54</f>
        <v>21660.2</v>
      </c>
      <c r="I49" s="3">
        <f>I50+I51+I52+I54</f>
        <v>21660.2</v>
      </c>
      <c r="J49" s="3">
        <f>I49/F49*100</f>
        <v>114.80468542958606</v>
      </c>
      <c r="K49" s="3">
        <f>I49/G49*100</f>
        <v>96.89370420405645</v>
      </c>
      <c r="L49" s="3">
        <f>I49/H49*100</f>
        <v>100</v>
      </c>
      <c r="M49" s="35" t="s">
        <v>129</v>
      </c>
      <c r="N49" s="35" t="s">
        <v>77</v>
      </c>
      <c r="O49" s="16">
        <f>P49+Q49+R49</f>
        <v>8</v>
      </c>
      <c r="P49" s="17">
        <v>3</v>
      </c>
      <c r="Q49" s="17">
        <v>3</v>
      </c>
      <c r="R49" s="17">
        <v>2</v>
      </c>
      <c r="S49" s="2">
        <v>68.7</v>
      </c>
      <c r="T49" s="12"/>
      <c r="U49" s="12"/>
      <c r="V49" s="12"/>
      <c r="W49" s="12"/>
      <c r="X49" s="12"/>
      <c r="Y49" s="12"/>
      <c r="Z49" s="12"/>
    </row>
    <row r="50" spans="1:26" ht="44.25" customHeight="1">
      <c r="A50" s="36"/>
      <c r="B50" s="35"/>
      <c r="C50" s="34"/>
      <c r="D50" s="34"/>
      <c r="E50" s="27" t="s">
        <v>9</v>
      </c>
      <c r="F50" s="3"/>
      <c r="G50" s="3"/>
      <c r="H50" s="3"/>
      <c r="I50" s="3"/>
      <c r="J50" s="3"/>
      <c r="K50" s="3"/>
      <c r="L50" s="3"/>
      <c r="M50" s="42"/>
      <c r="N50" s="42"/>
      <c r="O50" s="12"/>
      <c r="P50" s="12"/>
      <c r="Q50" s="12"/>
      <c r="R50" s="12"/>
      <c r="S50" s="2"/>
      <c r="T50" s="12"/>
      <c r="U50" s="12"/>
      <c r="V50" s="12"/>
      <c r="W50" s="12"/>
      <c r="X50" s="12"/>
      <c r="Y50" s="12"/>
      <c r="Z50" s="12"/>
    </row>
    <row r="51" spans="1:26" ht="66" customHeight="1">
      <c r="A51" s="36"/>
      <c r="B51" s="35"/>
      <c r="C51" s="34"/>
      <c r="D51" s="34"/>
      <c r="E51" s="27" t="s">
        <v>1</v>
      </c>
      <c r="F51" s="3">
        <v>17102.1</v>
      </c>
      <c r="G51" s="3">
        <v>20102.1</v>
      </c>
      <c r="H51" s="3">
        <v>20098</v>
      </c>
      <c r="I51" s="3">
        <v>20098</v>
      </c>
      <c r="J51" s="3">
        <f>I51/F51*100</f>
        <v>117.5177317405465</v>
      </c>
      <c r="K51" s="3">
        <f>I51/G51*100</f>
        <v>99.97960412096249</v>
      </c>
      <c r="L51" s="3">
        <f>I51/H51*100</f>
        <v>100</v>
      </c>
      <c r="M51" s="42"/>
      <c r="N51" s="42"/>
      <c r="O51" s="12"/>
      <c r="P51" s="12"/>
      <c r="Q51" s="12"/>
      <c r="R51" s="12"/>
      <c r="S51" s="2"/>
      <c r="T51" s="12"/>
      <c r="U51" s="12"/>
      <c r="V51" s="12"/>
      <c r="W51" s="12"/>
      <c r="X51" s="12"/>
      <c r="Y51" s="12"/>
      <c r="Z51" s="12"/>
    </row>
    <row r="52" spans="1:26" ht="51.75" customHeight="1">
      <c r="A52" s="36"/>
      <c r="B52" s="35"/>
      <c r="C52" s="34"/>
      <c r="D52" s="34"/>
      <c r="E52" s="27" t="s">
        <v>10</v>
      </c>
      <c r="F52" s="3">
        <v>1764.9</v>
      </c>
      <c r="G52" s="3">
        <v>2252.5</v>
      </c>
      <c r="H52" s="3">
        <v>1562.2</v>
      </c>
      <c r="I52" s="3">
        <v>1562.2</v>
      </c>
      <c r="J52" s="3">
        <f>I52/F52*100</f>
        <v>88.51493002436398</v>
      </c>
      <c r="K52" s="3">
        <f>I52/G52*100</f>
        <v>69.35405105438403</v>
      </c>
      <c r="L52" s="3">
        <f>I52/H52*100</f>
        <v>100</v>
      </c>
      <c r="M52" s="42"/>
      <c r="N52" s="42"/>
      <c r="O52" s="12"/>
      <c r="P52" s="12"/>
      <c r="Q52" s="12"/>
      <c r="R52" s="12"/>
      <c r="S52" s="2"/>
      <c r="T52" s="12"/>
      <c r="U52" s="12"/>
      <c r="V52" s="12"/>
      <c r="W52" s="12"/>
      <c r="X52" s="12"/>
      <c r="Y52" s="12"/>
      <c r="Z52" s="12"/>
    </row>
    <row r="53" spans="1:26" ht="63.75" customHeight="1">
      <c r="A53" s="36"/>
      <c r="B53" s="35"/>
      <c r="C53" s="34"/>
      <c r="D53" s="34"/>
      <c r="E53" s="27" t="s">
        <v>14</v>
      </c>
      <c r="F53" s="3"/>
      <c r="G53" s="3" t="s">
        <v>0</v>
      </c>
      <c r="H53" s="3" t="s">
        <v>0</v>
      </c>
      <c r="I53" s="3" t="s">
        <v>0</v>
      </c>
      <c r="J53" s="3" t="s">
        <v>0</v>
      </c>
      <c r="K53" s="3" t="s">
        <v>0</v>
      </c>
      <c r="L53" s="3" t="s">
        <v>0</v>
      </c>
      <c r="M53" s="42"/>
      <c r="N53" s="42"/>
      <c r="O53" s="12"/>
      <c r="P53" s="12"/>
      <c r="Q53" s="12"/>
      <c r="R53" s="12"/>
      <c r="S53" s="2"/>
      <c r="T53" s="12"/>
      <c r="U53" s="12"/>
      <c r="V53" s="12"/>
      <c r="W53" s="12"/>
      <c r="X53" s="12"/>
      <c r="Y53" s="12"/>
      <c r="Z53" s="12"/>
    </row>
    <row r="54" spans="1:26" ht="36" customHeight="1">
      <c r="A54" s="36"/>
      <c r="B54" s="35"/>
      <c r="C54" s="34"/>
      <c r="D54" s="34"/>
      <c r="E54" s="27" t="s">
        <v>11</v>
      </c>
      <c r="F54" s="3"/>
      <c r="G54" s="3"/>
      <c r="H54" s="3"/>
      <c r="I54" s="3"/>
      <c r="J54" s="3"/>
      <c r="K54" s="3"/>
      <c r="L54" s="3" t="s">
        <v>0</v>
      </c>
      <c r="M54" s="42"/>
      <c r="N54" s="42"/>
      <c r="O54" s="12"/>
      <c r="P54" s="12"/>
      <c r="Q54" s="12"/>
      <c r="R54" s="12"/>
      <c r="S54" s="2"/>
      <c r="T54" s="12"/>
      <c r="U54" s="12"/>
      <c r="V54" s="12"/>
      <c r="W54" s="12"/>
      <c r="X54" s="12"/>
      <c r="Y54" s="12"/>
      <c r="Z54" s="12"/>
    </row>
    <row r="55" spans="1:26" ht="294" customHeight="1">
      <c r="A55" s="38">
        <v>8</v>
      </c>
      <c r="B55" s="35" t="s">
        <v>50</v>
      </c>
      <c r="C55" s="34" t="s">
        <v>107</v>
      </c>
      <c r="D55" s="34" t="s">
        <v>27</v>
      </c>
      <c r="E55" s="27" t="s">
        <v>8</v>
      </c>
      <c r="F55" s="3">
        <f>F56+F57+F58</f>
        <v>799983</v>
      </c>
      <c r="G55" s="3">
        <f>G56+G57+G58</f>
        <v>784653.5</v>
      </c>
      <c r="H55" s="3">
        <f>H56+H57+H58</f>
        <v>776493</v>
      </c>
      <c r="I55" s="3">
        <f>I56+I57+I58</f>
        <v>776493</v>
      </c>
      <c r="J55" s="3">
        <f>I55/F55*100</f>
        <v>97.06368760336157</v>
      </c>
      <c r="K55" s="3">
        <f>I55/G55*100</f>
        <v>98.95998679671982</v>
      </c>
      <c r="L55" s="3">
        <f>I55/H55*100</f>
        <v>100</v>
      </c>
      <c r="M55" s="44" t="s">
        <v>130</v>
      </c>
      <c r="N55" s="35" t="s">
        <v>78</v>
      </c>
      <c r="O55" s="12">
        <f>P55+Q55+R55</f>
        <v>9</v>
      </c>
      <c r="P55" s="12">
        <v>3</v>
      </c>
      <c r="Q55" s="12">
        <v>3</v>
      </c>
      <c r="R55" s="12">
        <v>3</v>
      </c>
      <c r="S55" s="2">
        <v>73.2</v>
      </c>
      <c r="T55" s="12"/>
      <c r="U55" s="12"/>
      <c r="V55" s="12"/>
      <c r="W55" s="12"/>
      <c r="X55" s="12"/>
      <c r="Y55" s="12"/>
      <c r="Z55" s="12"/>
    </row>
    <row r="56" spans="1:26" ht="110.25" customHeight="1">
      <c r="A56" s="39"/>
      <c r="B56" s="35"/>
      <c r="C56" s="34"/>
      <c r="D56" s="34"/>
      <c r="E56" s="27" t="s">
        <v>9</v>
      </c>
      <c r="F56" s="3">
        <v>4798.4</v>
      </c>
      <c r="G56" s="3">
        <v>8967</v>
      </c>
      <c r="H56" s="3">
        <v>5187</v>
      </c>
      <c r="I56" s="3">
        <v>5187</v>
      </c>
      <c r="J56" s="3">
        <f>I56/F56*100</f>
        <v>108.09853284428144</v>
      </c>
      <c r="K56" s="3">
        <f>I56/G56*100</f>
        <v>57.84543325526932</v>
      </c>
      <c r="L56" s="3">
        <f>I56/H56*100</f>
        <v>100</v>
      </c>
      <c r="M56" s="43"/>
      <c r="N56" s="42"/>
      <c r="O56" s="12"/>
      <c r="P56" s="12"/>
      <c r="Q56" s="12"/>
      <c r="R56" s="12"/>
      <c r="S56" s="2"/>
      <c r="T56" s="12"/>
      <c r="U56" s="12"/>
      <c r="V56" s="12"/>
      <c r="W56" s="12"/>
      <c r="X56" s="12"/>
      <c r="Y56" s="12"/>
      <c r="Z56" s="12"/>
    </row>
    <row r="57" spans="1:26" ht="69" customHeight="1">
      <c r="A57" s="39"/>
      <c r="B57" s="35"/>
      <c r="C57" s="34"/>
      <c r="D57" s="34"/>
      <c r="E57" s="27" t="s">
        <v>1</v>
      </c>
      <c r="F57" s="3">
        <v>698038.1</v>
      </c>
      <c r="G57" s="3">
        <v>684755</v>
      </c>
      <c r="H57" s="3">
        <v>683313.2</v>
      </c>
      <c r="I57" s="3">
        <v>683313.2</v>
      </c>
      <c r="J57" s="3">
        <f>I57/F57*100</f>
        <v>97.89053061716831</v>
      </c>
      <c r="K57" s="3">
        <f>I57/G57*100</f>
        <v>99.78944293944548</v>
      </c>
      <c r="L57" s="3">
        <f>I57/H57*100</f>
        <v>100</v>
      </c>
      <c r="M57" s="43" t="s">
        <v>108</v>
      </c>
      <c r="N57" s="42"/>
      <c r="O57" s="12"/>
      <c r="P57" s="12"/>
      <c r="Q57" s="12"/>
      <c r="R57" s="12"/>
      <c r="S57" s="2"/>
      <c r="T57" s="12"/>
      <c r="U57" s="12"/>
      <c r="V57" s="12"/>
      <c r="W57" s="12"/>
      <c r="X57" s="12"/>
      <c r="Y57" s="12"/>
      <c r="Z57" s="12"/>
    </row>
    <row r="58" spans="1:26" ht="64.5" customHeight="1">
      <c r="A58" s="39"/>
      <c r="B58" s="35"/>
      <c r="C58" s="34"/>
      <c r="D58" s="34"/>
      <c r="E58" s="27" t="s">
        <v>10</v>
      </c>
      <c r="F58" s="3">
        <v>97146.5</v>
      </c>
      <c r="G58" s="3">
        <v>90931.5</v>
      </c>
      <c r="H58" s="3">
        <v>87992.8</v>
      </c>
      <c r="I58" s="3">
        <v>87992.8</v>
      </c>
      <c r="J58" s="3">
        <f>I58/F58*100</f>
        <v>90.57742687590392</v>
      </c>
      <c r="K58" s="3">
        <f>I58/G58*100</f>
        <v>96.76822663213518</v>
      </c>
      <c r="L58" s="3">
        <f>I58/H58*100</f>
        <v>100</v>
      </c>
      <c r="M58" s="43"/>
      <c r="N58" s="42"/>
      <c r="O58" s="12"/>
      <c r="P58" s="12"/>
      <c r="Q58" s="12"/>
      <c r="R58" s="12"/>
      <c r="S58" s="2"/>
      <c r="T58" s="12"/>
      <c r="U58" s="12"/>
      <c r="V58" s="12"/>
      <c r="W58" s="12"/>
      <c r="X58" s="12"/>
      <c r="Y58" s="12"/>
      <c r="Z58" s="12"/>
    </row>
    <row r="59" spans="1:26" ht="66" customHeight="1">
      <c r="A59" s="39"/>
      <c r="B59" s="35"/>
      <c r="C59" s="34"/>
      <c r="D59" s="34"/>
      <c r="E59" s="27" t="s">
        <v>14</v>
      </c>
      <c r="F59" s="3"/>
      <c r="G59" s="3"/>
      <c r="H59" s="3"/>
      <c r="I59" s="3"/>
      <c r="J59" s="3"/>
      <c r="K59" s="3"/>
      <c r="L59" s="3"/>
      <c r="M59" s="43"/>
      <c r="N59" s="42"/>
      <c r="O59" s="12"/>
      <c r="P59" s="12"/>
      <c r="Q59" s="12"/>
      <c r="R59" s="12"/>
      <c r="S59" s="2"/>
      <c r="T59" s="12"/>
      <c r="U59" s="12"/>
      <c r="V59" s="12"/>
      <c r="W59" s="12"/>
      <c r="X59" s="12"/>
      <c r="Y59" s="12"/>
      <c r="Z59" s="12"/>
    </row>
    <row r="60" spans="1:26" ht="57" customHeight="1">
      <c r="A60" s="37"/>
      <c r="B60" s="35"/>
      <c r="C60" s="34"/>
      <c r="D60" s="34"/>
      <c r="E60" s="27" t="s">
        <v>11</v>
      </c>
      <c r="F60" s="3"/>
      <c r="G60" s="3"/>
      <c r="H60" s="3"/>
      <c r="I60" s="3"/>
      <c r="J60" s="3"/>
      <c r="K60" s="3"/>
      <c r="L60" s="3"/>
      <c r="M60" s="43"/>
      <c r="N60" s="42"/>
      <c r="O60" s="12"/>
      <c r="P60" s="12"/>
      <c r="Q60" s="12"/>
      <c r="R60" s="12"/>
      <c r="S60" s="2"/>
      <c r="T60" s="12"/>
      <c r="U60" s="12"/>
      <c r="V60" s="12"/>
      <c r="W60" s="12"/>
      <c r="X60" s="12"/>
      <c r="Y60" s="12"/>
      <c r="Z60" s="12"/>
    </row>
    <row r="61" spans="1:26" ht="131.25" customHeight="1">
      <c r="A61" s="36">
        <v>9</v>
      </c>
      <c r="B61" s="35" t="s">
        <v>51</v>
      </c>
      <c r="C61" s="34" t="s">
        <v>115</v>
      </c>
      <c r="D61" s="34" t="s">
        <v>28</v>
      </c>
      <c r="E61" s="27" t="s">
        <v>8</v>
      </c>
      <c r="F61" s="3">
        <f>F62+F63+F64+F66</f>
        <v>564802.2</v>
      </c>
      <c r="G61" s="3">
        <f>G62+G63+G64+G66</f>
        <v>740467.4</v>
      </c>
      <c r="H61" s="3">
        <f>H62+H63+H64+H66</f>
        <v>658358.4</v>
      </c>
      <c r="I61" s="3">
        <f>I62+I63+I64+I66</f>
        <v>655995.6</v>
      </c>
      <c r="J61" s="3">
        <f>I61/F61*100</f>
        <v>116.1460773346846</v>
      </c>
      <c r="K61" s="3">
        <f>I61/G61*100</f>
        <v>88.59209736985044</v>
      </c>
      <c r="L61" s="18">
        <f>I61/H61*100</f>
        <v>99.64110733606498</v>
      </c>
      <c r="M61" s="44" t="s">
        <v>143</v>
      </c>
      <c r="N61" s="59" t="s">
        <v>90</v>
      </c>
      <c r="O61" s="12">
        <f>P61+Q61+R61</f>
        <v>9</v>
      </c>
      <c r="P61" s="12">
        <v>2</v>
      </c>
      <c r="Q61" s="12">
        <v>3</v>
      </c>
      <c r="R61" s="12">
        <v>4</v>
      </c>
      <c r="S61" s="2">
        <v>64</v>
      </c>
      <c r="T61" s="12"/>
      <c r="U61" s="12"/>
      <c r="V61" s="12"/>
      <c r="W61" s="12"/>
      <c r="X61" s="12"/>
      <c r="Y61" s="12"/>
      <c r="Z61" s="12"/>
    </row>
    <row r="62" spans="1:26" ht="197.25" customHeight="1">
      <c r="A62" s="36"/>
      <c r="B62" s="35"/>
      <c r="C62" s="34"/>
      <c r="D62" s="34"/>
      <c r="E62" s="27" t="s">
        <v>9</v>
      </c>
      <c r="F62" s="3">
        <v>64769.3</v>
      </c>
      <c r="G62" s="3">
        <v>64769.3</v>
      </c>
      <c r="H62" s="3">
        <v>64769.3</v>
      </c>
      <c r="I62" s="3">
        <v>64769.3</v>
      </c>
      <c r="J62" s="3">
        <f>I62/F62*100</f>
        <v>100</v>
      </c>
      <c r="K62" s="3">
        <f>I62/G62*100</f>
        <v>100</v>
      </c>
      <c r="L62" s="18">
        <f>I62/H62*100</f>
        <v>100</v>
      </c>
      <c r="M62" s="43"/>
      <c r="N62" s="60"/>
      <c r="O62" s="12"/>
      <c r="P62" s="12"/>
      <c r="Q62" s="12"/>
      <c r="R62" s="12"/>
      <c r="S62" s="2"/>
      <c r="T62" s="12"/>
      <c r="U62" s="12"/>
      <c r="V62" s="12"/>
      <c r="W62" s="12"/>
      <c r="X62" s="12"/>
      <c r="Y62" s="12"/>
      <c r="Z62" s="12"/>
    </row>
    <row r="63" spans="1:26" ht="191.25" customHeight="1">
      <c r="A63" s="36"/>
      <c r="B63" s="35"/>
      <c r="C63" s="34"/>
      <c r="D63" s="34"/>
      <c r="E63" s="27" t="s">
        <v>1</v>
      </c>
      <c r="F63" s="3">
        <v>443022.6</v>
      </c>
      <c r="G63" s="3">
        <v>479647.6</v>
      </c>
      <c r="H63" s="3">
        <v>447647.4</v>
      </c>
      <c r="I63" s="3">
        <v>445284.6</v>
      </c>
      <c r="J63" s="3">
        <f>I63/F63*100</f>
        <v>100.51058343298965</v>
      </c>
      <c r="K63" s="3">
        <f>I63/G63*100</f>
        <v>92.83578193657178</v>
      </c>
      <c r="L63" s="18">
        <f>I63/H63*100</f>
        <v>99.47217385826434</v>
      </c>
      <c r="M63" s="43"/>
      <c r="N63" s="60"/>
      <c r="O63" s="12"/>
      <c r="P63" s="12"/>
      <c r="Q63" s="12"/>
      <c r="R63" s="12"/>
      <c r="S63" s="2"/>
      <c r="T63" s="12"/>
      <c r="U63" s="12"/>
      <c r="V63" s="12"/>
      <c r="W63" s="12"/>
      <c r="X63" s="12"/>
      <c r="Y63" s="12"/>
      <c r="Z63" s="12"/>
    </row>
    <row r="64" spans="1:26" ht="108" customHeight="1">
      <c r="A64" s="36"/>
      <c r="B64" s="35"/>
      <c r="C64" s="34"/>
      <c r="D64" s="34"/>
      <c r="E64" s="27" t="s">
        <v>10</v>
      </c>
      <c r="F64" s="3">
        <v>57010.3</v>
      </c>
      <c r="G64" s="3">
        <v>196050.5</v>
      </c>
      <c r="H64" s="3">
        <v>145941.7</v>
      </c>
      <c r="I64" s="3">
        <v>145941.7</v>
      </c>
      <c r="J64" s="3">
        <f>I64/F64*100</f>
        <v>255.9918120059007</v>
      </c>
      <c r="K64" s="3">
        <f>I64/G64*100</f>
        <v>74.44087110208851</v>
      </c>
      <c r="L64" s="18">
        <f>I64/H64*100</f>
        <v>100</v>
      </c>
      <c r="M64" s="43" t="s">
        <v>118</v>
      </c>
      <c r="N64" s="60"/>
      <c r="O64" s="12"/>
      <c r="P64" s="12"/>
      <c r="Q64" s="12"/>
      <c r="R64" s="12"/>
      <c r="S64" s="2"/>
      <c r="T64" s="12"/>
      <c r="U64" s="12"/>
      <c r="V64" s="12"/>
      <c r="W64" s="12"/>
      <c r="X64" s="12"/>
      <c r="Y64" s="12"/>
      <c r="Z64" s="12"/>
    </row>
    <row r="65" spans="1:26" ht="147" customHeight="1">
      <c r="A65" s="36"/>
      <c r="B65" s="35"/>
      <c r="C65" s="34"/>
      <c r="D65" s="34"/>
      <c r="E65" s="27" t="s">
        <v>14</v>
      </c>
      <c r="F65" s="3"/>
      <c r="G65" s="3">
        <v>10840</v>
      </c>
      <c r="H65" s="3" t="s">
        <v>0</v>
      </c>
      <c r="I65" s="3">
        <v>10740.7</v>
      </c>
      <c r="J65" s="3" t="s">
        <v>41</v>
      </c>
      <c r="K65" s="3">
        <f>I65/G65*100</f>
        <v>99.0839483394834</v>
      </c>
      <c r="L65" s="18" t="s">
        <v>0</v>
      </c>
      <c r="M65" s="43"/>
      <c r="N65" s="60"/>
      <c r="O65" s="12"/>
      <c r="P65" s="12"/>
      <c r="Q65" s="12"/>
      <c r="R65" s="12"/>
      <c r="S65" s="2"/>
      <c r="T65" s="12"/>
      <c r="U65" s="12"/>
      <c r="V65" s="12"/>
      <c r="W65" s="12"/>
      <c r="X65" s="12"/>
      <c r="Y65" s="12"/>
      <c r="Z65" s="12"/>
    </row>
    <row r="66" spans="1:26" ht="249" customHeight="1">
      <c r="A66" s="36"/>
      <c r="B66" s="35"/>
      <c r="C66" s="34"/>
      <c r="D66" s="34"/>
      <c r="E66" s="27" t="s">
        <v>11</v>
      </c>
      <c r="F66" s="3"/>
      <c r="G66" s="3"/>
      <c r="H66" s="3">
        <v>0</v>
      </c>
      <c r="I66" s="3">
        <v>0</v>
      </c>
      <c r="J66" s="3">
        <v>0</v>
      </c>
      <c r="K66" s="3" t="s">
        <v>0</v>
      </c>
      <c r="L66" s="18" t="s">
        <v>0</v>
      </c>
      <c r="M66" s="31" t="s">
        <v>142</v>
      </c>
      <c r="N66" s="60"/>
      <c r="O66" s="12"/>
      <c r="P66" s="12"/>
      <c r="Q66" s="12"/>
      <c r="R66" s="12"/>
      <c r="S66" s="2"/>
      <c r="T66" s="12"/>
      <c r="U66" s="12"/>
      <c r="V66" s="12"/>
      <c r="W66" s="12"/>
      <c r="X66" s="12"/>
      <c r="Y66" s="12"/>
      <c r="Z66" s="12"/>
    </row>
    <row r="67" spans="1:26" ht="53.25" customHeight="1">
      <c r="A67" s="36">
        <v>10</v>
      </c>
      <c r="B67" s="35" t="s">
        <v>52</v>
      </c>
      <c r="C67" s="34" t="s">
        <v>104</v>
      </c>
      <c r="D67" s="34" t="s">
        <v>66</v>
      </c>
      <c r="E67" s="27" t="s">
        <v>8</v>
      </c>
      <c r="F67" s="3">
        <f>F68+F69+F70+F73</f>
        <v>6060.099999999999</v>
      </c>
      <c r="G67" s="3">
        <f>G68+G69+G70+G73</f>
        <v>5717.5</v>
      </c>
      <c r="H67" s="3">
        <f>H68+H69+H70+H73</f>
        <v>5706.299999999999</v>
      </c>
      <c r="I67" s="3">
        <f>I68+I69+I70+I73</f>
        <v>5706.299999999999</v>
      </c>
      <c r="J67" s="3">
        <f>I67/F67*100</f>
        <v>94.16181251134469</v>
      </c>
      <c r="K67" s="3">
        <f>I67/G67*100</f>
        <v>99.80411018801922</v>
      </c>
      <c r="L67" s="3">
        <f>I67/H67*100</f>
        <v>100</v>
      </c>
      <c r="M67" s="30" t="s">
        <v>131</v>
      </c>
      <c r="N67" s="35" t="s">
        <v>81</v>
      </c>
      <c r="O67" s="12">
        <f>P67+Q67+R67</f>
        <v>2</v>
      </c>
      <c r="P67" s="12">
        <v>2</v>
      </c>
      <c r="Q67" s="12">
        <v>0</v>
      </c>
      <c r="R67" s="12">
        <v>0</v>
      </c>
      <c r="S67" s="2">
        <v>100</v>
      </c>
      <c r="T67" s="12"/>
      <c r="U67" s="12"/>
      <c r="V67" s="12"/>
      <c r="W67" s="12"/>
      <c r="X67" s="12"/>
      <c r="Y67" s="12"/>
      <c r="Z67" s="12"/>
    </row>
    <row r="68" spans="1:26" ht="85.5" customHeight="1">
      <c r="A68" s="36"/>
      <c r="B68" s="35"/>
      <c r="C68" s="34"/>
      <c r="D68" s="34"/>
      <c r="E68" s="27" t="s">
        <v>9</v>
      </c>
      <c r="F68" s="3">
        <v>44.7</v>
      </c>
      <c r="G68" s="3">
        <v>44.7</v>
      </c>
      <c r="H68" s="3">
        <v>44.7</v>
      </c>
      <c r="I68" s="3">
        <v>44.7</v>
      </c>
      <c r="J68" s="3">
        <f>I68/F68*100</f>
        <v>100</v>
      </c>
      <c r="K68" s="3">
        <f>I68/G68*100</f>
        <v>100</v>
      </c>
      <c r="L68" s="3">
        <f>I68/H68*100</f>
        <v>100</v>
      </c>
      <c r="M68" s="43" t="s">
        <v>132</v>
      </c>
      <c r="N68" s="42"/>
      <c r="O68" s="12"/>
      <c r="P68" s="12"/>
      <c r="Q68" s="12"/>
      <c r="R68" s="12"/>
      <c r="S68" s="2"/>
      <c r="T68" s="12"/>
      <c r="U68" s="12"/>
      <c r="V68" s="12"/>
      <c r="W68" s="12"/>
      <c r="X68" s="12"/>
      <c r="Y68" s="12"/>
      <c r="Z68" s="12"/>
    </row>
    <row r="69" spans="1:26" ht="62.25" customHeight="1">
      <c r="A69" s="36"/>
      <c r="B69" s="35"/>
      <c r="C69" s="34"/>
      <c r="D69" s="34"/>
      <c r="E69" s="27" t="s">
        <v>1</v>
      </c>
      <c r="F69" s="3">
        <v>2231.7</v>
      </c>
      <c r="G69" s="3">
        <v>2231.7</v>
      </c>
      <c r="H69" s="3">
        <v>2231.7</v>
      </c>
      <c r="I69" s="3">
        <v>2231.7</v>
      </c>
      <c r="J69" s="3">
        <f>I69/F69*100</f>
        <v>100</v>
      </c>
      <c r="K69" s="3">
        <f>I69/G69*100</f>
        <v>100</v>
      </c>
      <c r="L69" s="3">
        <f>I69/H69*100</f>
        <v>100</v>
      </c>
      <c r="M69" s="43"/>
      <c r="N69" s="42"/>
      <c r="O69" s="12"/>
      <c r="P69" s="12"/>
      <c r="Q69" s="12"/>
      <c r="R69" s="12"/>
      <c r="S69" s="2"/>
      <c r="T69" s="12"/>
      <c r="U69" s="12"/>
      <c r="V69" s="12"/>
      <c r="W69" s="12"/>
      <c r="X69" s="12"/>
      <c r="Y69" s="12"/>
      <c r="Z69" s="12"/>
    </row>
    <row r="70" spans="1:26" ht="69" customHeight="1">
      <c r="A70" s="36"/>
      <c r="B70" s="35"/>
      <c r="C70" s="34"/>
      <c r="D70" s="34"/>
      <c r="E70" s="27" t="s">
        <v>10</v>
      </c>
      <c r="F70" s="3">
        <v>3783.7</v>
      </c>
      <c r="G70" s="3">
        <v>3441.1</v>
      </c>
      <c r="H70" s="3">
        <v>3429.9</v>
      </c>
      <c r="I70" s="3">
        <v>3429.9</v>
      </c>
      <c r="J70" s="3">
        <f>I70/F70*100</f>
        <v>90.64936437878268</v>
      </c>
      <c r="K70" s="3">
        <f>I70/G70*100</f>
        <v>99.67452268170062</v>
      </c>
      <c r="L70" s="3">
        <f>I70/H70*100</f>
        <v>100</v>
      </c>
      <c r="M70" s="43"/>
      <c r="N70" s="42"/>
      <c r="O70" s="12"/>
      <c r="P70" s="12"/>
      <c r="Q70" s="12"/>
      <c r="R70" s="12"/>
      <c r="S70" s="2"/>
      <c r="T70" s="12"/>
      <c r="U70" s="12"/>
      <c r="V70" s="12"/>
      <c r="W70" s="12"/>
      <c r="X70" s="12"/>
      <c r="Y70" s="12"/>
      <c r="Z70" s="12"/>
    </row>
    <row r="71" spans="1:26" ht="37.5" customHeight="1">
      <c r="A71" s="36"/>
      <c r="B71" s="35"/>
      <c r="C71" s="34"/>
      <c r="D71" s="34"/>
      <c r="E71" s="44" t="s">
        <v>14</v>
      </c>
      <c r="F71" s="64" t="s">
        <v>40</v>
      </c>
      <c r="G71" s="64" t="s">
        <v>0</v>
      </c>
      <c r="H71" s="64" t="s">
        <v>0</v>
      </c>
      <c r="I71" s="64" t="s">
        <v>0</v>
      </c>
      <c r="J71" s="64" t="s">
        <v>0</v>
      </c>
      <c r="K71" s="64" t="s">
        <v>0</v>
      </c>
      <c r="L71" s="66"/>
      <c r="M71" s="43"/>
      <c r="N71" s="42"/>
      <c r="O71" s="12"/>
      <c r="P71" s="12"/>
      <c r="Q71" s="12"/>
      <c r="R71" s="12"/>
      <c r="S71" s="2"/>
      <c r="T71" s="12"/>
      <c r="U71" s="12"/>
      <c r="V71" s="12"/>
      <c r="W71" s="12"/>
      <c r="X71" s="12"/>
      <c r="Y71" s="12"/>
      <c r="Z71" s="12"/>
    </row>
    <row r="72" spans="1:26" ht="34.5" customHeight="1">
      <c r="A72" s="36"/>
      <c r="B72" s="35"/>
      <c r="C72" s="34"/>
      <c r="D72" s="34"/>
      <c r="E72" s="45"/>
      <c r="F72" s="65"/>
      <c r="G72" s="65"/>
      <c r="H72" s="65"/>
      <c r="I72" s="65"/>
      <c r="J72" s="65"/>
      <c r="K72" s="65"/>
      <c r="L72" s="67"/>
      <c r="M72" s="43"/>
      <c r="N72" s="42"/>
      <c r="O72" s="12"/>
      <c r="P72" s="12"/>
      <c r="Q72" s="12"/>
      <c r="R72" s="12"/>
      <c r="S72" s="2"/>
      <c r="T72" s="12"/>
      <c r="U72" s="12"/>
      <c r="V72" s="12"/>
      <c r="W72" s="12"/>
      <c r="X72" s="12"/>
      <c r="Y72" s="12"/>
      <c r="Z72" s="12"/>
    </row>
    <row r="73" spans="1:26" ht="48" customHeight="1">
      <c r="A73" s="36"/>
      <c r="B73" s="35"/>
      <c r="C73" s="34"/>
      <c r="D73" s="34"/>
      <c r="E73" s="27" t="s">
        <v>11</v>
      </c>
      <c r="F73" s="3"/>
      <c r="G73" s="3"/>
      <c r="H73" s="3"/>
      <c r="I73" s="3"/>
      <c r="J73" s="3"/>
      <c r="K73" s="3"/>
      <c r="L73" s="3"/>
      <c r="M73" s="45"/>
      <c r="N73" s="42"/>
      <c r="O73" s="12"/>
      <c r="P73" s="12"/>
      <c r="Q73" s="12"/>
      <c r="R73" s="12"/>
      <c r="S73" s="2"/>
      <c r="T73" s="12"/>
      <c r="U73" s="12"/>
      <c r="V73" s="12"/>
      <c r="W73" s="12"/>
      <c r="X73" s="12"/>
      <c r="Y73" s="12"/>
      <c r="Z73" s="12"/>
    </row>
    <row r="74" spans="1:26" ht="69.75" customHeight="1">
      <c r="A74" s="36">
        <v>11</v>
      </c>
      <c r="B74" s="35" t="s">
        <v>54</v>
      </c>
      <c r="C74" s="34" t="s">
        <v>117</v>
      </c>
      <c r="D74" s="34" t="s">
        <v>66</v>
      </c>
      <c r="E74" s="27" t="s">
        <v>8</v>
      </c>
      <c r="F74" s="3">
        <f>F75+F76+F77+F79</f>
        <v>4063.6</v>
      </c>
      <c r="G74" s="3">
        <f>G75+G76+G77+G79</f>
        <v>4063.6</v>
      </c>
      <c r="H74" s="3">
        <f>H75+H76+H77+H79</f>
        <v>4063.6</v>
      </c>
      <c r="I74" s="3">
        <f>I75+I76+I77+I79</f>
        <v>4063.6</v>
      </c>
      <c r="J74" s="3">
        <f>I74/F74*100</f>
        <v>100</v>
      </c>
      <c r="K74" s="3">
        <f>I74/G74*100</f>
        <v>100</v>
      </c>
      <c r="L74" s="3">
        <f>I74/H74*100</f>
        <v>100</v>
      </c>
      <c r="M74" s="44" t="s">
        <v>133</v>
      </c>
      <c r="N74" s="35" t="s">
        <v>82</v>
      </c>
      <c r="O74" s="12">
        <f>P74+Q74+R74</f>
        <v>4</v>
      </c>
      <c r="P74" s="12">
        <v>1</v>
      </c>
      <c r="Q74" s="12">
        <v>1</v>
      </c>
      <c r="R74" s="12">
        <v>2</v>
      </c>
      <c r="S74" s="2">
        <v>59.8</v>
      </c>
      <c r="T74" s="12"/>
      <c r="U74" s="12"/>
      <c r="V74" s="12"/>
      <c r="W74" s="12"/>
      <c r="X74" s="12"/>
      <c r="Y74" s="12"/>
      <c r="Z74" s="12"/>
    </row>
    <row r="75" spans="1:26" ht="71.25" customHeight="1">
      <c r="A75" s="36"/>
      <c r="B75" s="35"/>
      <c r="C75" s="34"/>
      <c r="D75" s="34"/>
      <c r="E75" s="27" t="s">
        <v>9</v>
      </c>
      <c r="F75" s="3">
        <v>0</v>
      </c>
      <c r="G75" s="3">
        <v>0</v>
      </c>
      <c r="H75" s="3">
        <v>0</v>
      </c>
      <c r="I75" s="3">
        <v>0</v>
      </c>
      <c r="J75" s="3">
        <v>0</v>
      </c>
      <c r="K75" s="3">
        <v>0</v>
      </c>
      <c r="L75" s="3">
        <v>0</v>
      </c>
      <c r="M75" s="43"/>
      <c r="N75" s="42"/>
      <c r="O75" s="12"/>
      <c r="P75" s="12"/>
      <c r="Q75" s="12"/>
      <c r="R75" s="12"/>
      <c r="S75" s="2"/>
      <c r="T75" s="12"/>
      <c r="U75" s="12"/>
      <c r="V75" s="12"/>
      <c r="W75" s="12"/>
      <c r="X75" s="12"/>
      <c r="Y75" s="12"/>
      <c r="Z75" s="12"/>
    </row>
    <row r="76" spans="1:26" ht="57" customHeight="1">
      <c r="A76" s="36"/>
      <c r="B76" s="35"/>
      <c r="C76" s="34"/>
      <c r="D76" s="34"/>
      <c r="E76" s="27" t="s">
        <v>1</v>
      </c>
      <c r="F76" s="3">
        <v>106.7</v>
      </c>
      <c r="G76" s="3">
        <v>106.7</v>
      </c>
      <c r="H76" s="3">
        <v>106.7</v>
      </c>
      <c r="I76" s="3">
        <v>106.7</v>
      </c>
      <c r="J76" s="3">
        <f>I76/F76*100</f>
        <v>100</v>
      </c>
      <c r="K76" s="3">
        <f>I76/G76*100</f>
        <v>100</v>
      </c>
      <c r="L76" s="3">
        <f>I76/H76*100</f>
        <v>100</v>
      </c>
      <c r="M76" s="43"/>
      <c r="N76" s="42"/>
      <c r="O76" s="12"/>
      <c r="P76" s="12"/>
      <c r="Q76" s="12"/>
      <c r="R76" s="12"/>
      <c r="S76" s="2"/>
      <c r="T76" s="12"/>
      <c r="U76" s="12"/>
      <c r="V76" s="12"/>
      <c r="W76" s="12"/>
      <c r="X76" s="12"/>
      <c r="Y76" s="12"/>
      <c r="Z76" s="12"/>
    </row>
    <row r="77" spans="1:26" ht="54.75" customHeight="1">
      <c r="A77" s="36"/>
      <c r="B77" s="35"/>
      <c r="C77" s="34"/>
      <c r="D77" s="34"/>
      <c r="E77" s="27" t="s">
        <v>10</v>
      </c>
      <c r="F77" s="3">
        <v>3956.9</v>
      </c>
      <c r="G77" s="3">
        <v>3956.9</v>
      </c>
      <c r="H77" s="3">
        <v>3956.9</v>
      </c>
      <c r="I77" s="3">
        <v>3956.9</v>
      </c>
      <c r="J77" s="3">
        <f>I77/F77*100</f>
        <v>100</v>
      </c>
      <c r="K77" s="3">
        <f>I77/G77*100</f>
        <v>100</v>
      </c>
      <c r="L77" s="3">
        <f>I77/H77*100</f>
        <v>100</v>
      </c>
      <c r="M77" s="43"/>
      <c r="N77" s="42"/>
      <c r="O77" s="12"/>
      <c r="P77" s="12"/>
      <c r="Q77" s="12"/>
      <c r="R77" s="12"/>
      <c r="S77" s="2"/>
      <c r="T77" s="12"/>
      <c r="U77" s="12"/>
      <c r="V77" s="12"/>
      <c r="W77" s="12"/>
      <c r="X77" s="12"/>
      <c r="Y77" s="12"/>
      <c r="Z77" s="12"/>
    </row>
    <row r="78" spans="1:26" ht="80.25" customHeight="1">
      <c r="A78" s="36"/>
      <c r="B78" s="35"/>
      <c r="C78" s="34"/>
      <c r="D78" s="34"/>
      <c r="E78" s="27" t="s">
        <v>14</v>
      </c>
      <c r="F78" s="3" t="s">
        <v>40</v>
      </c>
      <c r="G78" s="3" t="s">
        <v>0</v>
      </c>
      <c r="H78" s="3" t="s">
        <v>0</v>
      </c>
      <c r="I78" s="3" t="s">
        <v>0</v>
      </c>
      <c r="J78" s="3" t="s">
        <v>0</v>
      </c>
      <c r="K78" s="3" t="s">
        <v>0</v>
      </c>
      <c r="L78" s="3" t="s">
        <v>0</v>
      </c>
      <c r="M78" s="43"/>
      <c r="N78" s="42"/>
      <c r="O78" s="12"/>
      <c r="P78" s="12"/>
      <c r="Q78" s="12"/>
      <c r="R78" s="12"/>
      <c r="S78" s="2"/>
      <c r="T78" s="12"/>
      <c r="U78" s="12"/>
      <c r="V78" s="12"/>
      <c r="W78" s="12"/>
      <c r="X78" s="12"/>
      <c r="Y78" s="12"/>
      <c r="Z78" s="12"/>
    </row>
    <row r="79" spans="1:26" ht="108.75" customHeight="1">
      <c r="A79" s="36"/>
      <c r="B79" s="35"/>
      <c r="C79" s="34"/>
      <c r="D79" s="34"/>
      <c r="E79" s="27" t="s">
        <v>11</v>
      </c>
      <c r="F79" s="3"/>
      <c r="G79" s="3"/>
      <c r="H79" s="3"/>
      <c r="I79" s="3"/>
      <c r="J79" s="3"/>
      <c r="K79" s="3"/>
      <c r="L79" s="3" t="s">
        <v>0</v>
      </c>
      <c r="M79" s="45"/>
      <c r="N79" s="42"/>
      <c r="O79" s="12"/>
      <c r="P79" s="12"/>
      <c r="Q79" s="12"/>
      <c r="R79" s="12"/>
      <c r="S79" s="2"/>
      <c r="T79" s="12"/>
      <c r="U79" s="12"/>
      <c r="V79" s="12"/>
      <c r="W79" s="12"/>
      <c r="X79" s="12"/>
      <c r="Y79" s="12"/>
      <c r="Z79" s="12"/>
    </row>
    <row r="80" spans="1:26" ht="54" customHeight="1">
      <c r="A80" s="36">
        <v>12</v>
      </c>
      <c r="B80" s="35" t="s">
        <v>53</v>
      </c>
      <c r="C80" s="34" t="s">
        <v>103</v>
      </c>
      <c r="D80" s="34" t="s">
        <v>68</v>
      </c>
      <c r="E80" s="27" t="s">
        <v>8</v>
      </c>
      <c r="F80" s="3">
        <f>F81+F82+F83+F85</f>
        <v>23240.5</v>
      </c>
      <c r="G80" s="3">
        <f>G81+G82+G83+G85</f>
        <v>23240.5</v>
      </c>
      <c r="H80" s="3">
        <f>H81+H82+H83+H85</f>
        <v>22780.9</v>
      </c>
      <c r="I80" s="3">
        <f>I81+I82+I83+I85</f>
        <v>22780.9</v>
      </c>
      <c r="J80" s="3">
        <f>I80/F80*100</f>
        <v>98.02241776209635</v>
      </c>
      <c r="K80" s="3">
        <f>I80/G80*100</f>
        <v>98.02241776209635</v>
      </c>
      <c r="L80" s="3">
        <f>I80/H80*100</f>
        <v>100</v>
      </c>
      <c r="M80" s="35" t="s">
        <v>134</v>
      </c>
      <c r="N80" s="35" t="s">
        <v>80</v>
      </c>
      <c r="O80" s="2">
        <f>P80+Q80+R80</f>
        <v>7</v>
      </c>
      <c r="P80" s="12">
        <v>4</v>
      </c>
      <c r="Q80" s="12">
        <v>1</v>
      </c>
      <c r="R80" s="12">
        <v>2</v>
      </c>
      <c r="S80" s="2">
        <v>64.3</v>
      </c>
      <c r="T80" s="12"/>
      <c r="U80" s="12"/>
      <c r="V80" s="12"/>
      <c r="W80" s="12"/>
      <c r="X80" s="12"/>
      <c r="Y80" s="12"/>
      <c r="Z80" s="12"/>
    </row>
    <row r="81" spans="1:26" ht="45.75" customHeight="1">
      <c r="A81" s="36"/>
      <c r="B81" s="35"/>
      <c r="C81" s="34"/>
      <c r="D81" s="34"/>
      <c r="E81" s="27" t="s">
        <v>9</v>
      </c>
      <c r="F81" s="3"/>
      <c r="G81" s="3"/>
      <c r="H81" s="3"/>
      <c r="I81" s="3"/>
      <c r="J81" s="3"/>
      <c r="K81" s="3"/>
      <c r="L81" s="3"/>
      <c r="M81" s="42"/>
      <c r="N81" s="42"/>
      <c r="O81" s="12"/>
      <c r="P81" s="12"/>
      <c r="Q81" s="12"/>
      <c r="R81" s="12"/>
      <c r="S81" s="2"/>
      <c r="T81" s="12"/>
      <c r="U81" s="12"/>
      <c r="V81" s="12"/>
      <c r="W81" s="12"/>
      <c r="X81" s="12"/>
      <c r="Y81" s="12"/>
      <c r="Z81" s="12"/>
    </row>
    <row r="82" spans="1:26" ht="98.25" customHeight="1">
      <c r="A82" s="36"/>
      <c r="B82" s="35"/>
      <c r="C82" s="34"/>
      <c r="D82" s="34"/>
      <c r="E82" s="27" t="s">
        <v>1</v>
      </c>
      <c r="F82" s="3"/>
      <c r="G82" s="3"/>
      <c r="H82" s="3"/>
      <c r="I82" s="3"/>
      <c r="J82" s="3" t="s">
        <v>0</v>
      </c>
      <c r="K82" s="3" t="s">
        <v>0</v>
      </c>
      <c r="L82" s="3" t="s">
        <v>0</v>
      </c>
      <c r="M82" s="42"/>
      <c r="N82" s="42"/>
      <c r="O82" s="12"/>
      <c r="P82" s="12"/>
      <c r="Q82" s="12"/>
      <c r="R82" s="12"/>
      <c r="S82" s="2"/>
      <c r="T82" s="12"/>
      <c r="U82" s="12"/>
      <c r="V82" s="12"/>
      <c r="W82" s="12"/>
      <c r="X82" s="12"/>
      <c r="Y82" s="12"/>
      <c r="Z82" s="12"/>
    </row>
    <row r="83" spans="1:26" ht="35.25" customHeight="1">
      <c r="A83" s="36"/>
      <c r="B83" s="35"/>
      <c r="C83" s="34"/>
      <c r="D83" s="34"/>
      <c r="E83" s="27" t="s">
        <v>10</v>
      </c>
      <c r="F83" s="3">
        <v>23240.5</v>
      </c>
      <c r="G83" s="3">
        <v>23240.5</v>
      </c>
      <c r="H83" s="3">
        <v>22780.9</v>
      </c>
      <c r="I83" s="3">
        <v>22780.9</v>
      </c>
      <c r="J83" s="3">
        <f>I83/F83*100</f>
        <v>98.02241776209635</v>
      </c>
      <c r="K83" s="3">
        <f>I83/G83*100</f>
        <v>98.02241776209635</v>
      </c>
      <c r="L83" s="3">
        <f>I83/H83*100</f>
        <v>100</v>
      </c>
      <c r="M83" s="42"/>
      <c r="N83" s="42"/>
      <c r="O83" s="12"/>
      <c r="P83" s="12"/>
      <c r="Q83" s="12"/>
      <c r="R83" s="12"/>
      <c r="S83" s="2"/>
      <c r="T83" s="12"/>
      <c r="U83" s="12"/>
      <c r="V83" s="12"/>
      <c r="W83" s="12"/>
      <c r="X83" s="12"/>
      <c r="Y83" s="12"/>
      <c r="Z83" s="12"/>
    </row>
    <row r="84" spans="1:26" ht="90.75" customHeight="1">
      <c r="A84" s="36"/>
      <c r="B84" s="35"/>
      <c r="C84" s="34"/>
      <c r="D84" s="34"/>
      <c r="E84" s="27" t="s">
        <v>14</v>
      </c>
      <c r="F84" s="3" t="s">
        <v>0</v>
      </c>
      <c r="G84" s="3" t="s">
        <v>0</v>
      </c>
      <c r="H84" s="3" t="s">
        <v>0</v>
      </c>
      <c r="I84" s="3" t="s">
        <v>0</v>
      </c>
      <c r="J84" s="3" t="s">
        <v>0</v>
      </c>
      <c r="K84" s="3" t="s">
        <v>0</v>
      </c>
      <c r="L84" s="3"/>
      <c r="M84" s="42"/>
      <c r="N84" s="42"/>
      <c r="O84" s="12"/>
      <c r="P84" s="12"/>
      <c r="Q84" s="12"/>
      <c r="R84" s="12"/>
      <c r="S84" s="2"/>
      <c r="T84" s="12"/>
      <c r="U84" s="12"/>
      <c r="V84" s="12"/>
      <c r="W84" s="12"/>
      <c r="X84" s="12"/>
      <c r="Y84" s="12"/>
      <c r="Z84" s="12"/>
    </row>
    <row r="85" spans="1:26" ht="50.25" customHeight="1">
      <c r="A85" s="36"/>
      <c r="B85" s="35"/>
      <c r="C85" s="34"/>
      <c r="D85" s="34"/>
      <c r="E85" s="27" t="s">
        <v>11</v>
      </c>
      <c r="F85" s="3"/>
      <c r="G85" s="3"/>
      <c r="H85" s="3"/>
      <c r="I85" s="3"/>
      <c r="J85" s="3"/>
      <c r="K85" s="3"/>
      <c r="L85" s="3"/>
      <c r="M85" s="42"/>
      <c r="N85" s="42"/>
      <c r="O85" s="12"/>
      <c r="P85" s="12"/>
      <c r="Q85" s="12"/>
      <c r="R85" s="12"/>
      <c r="S85" s="2"/>
      <c r="T85" s="12"/>
      <c r="U85" s="12"/>
      <c r="V85" s="12"/>
      <c r="W85" s="12"/>
      <c r="X85" s="12"/>
      <c r="Y85" s="12"/>
      <c r="Z85" s="12"/>
    </row>
    <row r="86" spans="1:26" ht="86.25" customHeight="1">
      <c r="A86" s="36">
        <v>13</v>
      </c>
      <c r="B86" s="35" t="s">
        <v>55</v>
      </c>
      <c r="C86" s="34" t="s">
        <v>116</v>
      </c>
      <c r="D86" s="34" t="s">
        <v>28</v>
      </c>
      <c r="E86" s="27" t="s">
        <v>8</v>
      </c>
      <c r="F86" s="3">
        <f>F87+F88+F89+F91</f>
        <v>6254</v>
      </c>
      <c r="G86" s="3">
        <f>G87+G88+G89+G91</f>
        <v>5511.4</v>
      </c>
      <c r="H86" s="3">
        <f>H87+H88+H89+H91</f>
        <v>3856.7</v>
      </c>
      <c r="I86" s="3">
        <f>I87+I88+I89+I91</f>
        <v>3856.7</v>
      </c>
      <c r="J86" s="3">
        <f>I86/F86*100</f>
        <v>61.66773265110329</v>
      </c>
      <c r="K86" s="3">
        <f>I86/G86*100</f>
        <v>69.97677541096637</v>
      </c>
      <c r="L86" s="3">
        <f>I86/H86*100</f>
        <v>100</v>
      </c>
      <c r="M86" s="35" t="s">
        <v>135</v>
      </c>
      <c r="N86" s="35" t="s">
        <v>72</v>
      </c>
      <c r="O86" s="2">
        <f>P86+Q86+R86</f>
        <v>9</v>
      </c>
      <c r="P86" s="12">
        <v>2</v>
      </c>
      <c r="Q86" s="12">
        <v>1</v>
      </c>
      <c r="R86" s="12">
        <v>6</v>
      </c>
      <c r="S86" s="2">
        <v>32.3</v>
      </c>
      <c r="T86" s="12"/>
      <c r="U86" s="12"/>
      <c r="V86" s="12"/>
      <c r="W86" s="12"/>
      <c r="X86" s="12"/>
      <c r="Y86" s="12"/>
      <c r="Z86" s="12"/>
    </row>
    <row r="87" spans="1:26" ht="66" customHeight="1">
      <c r="A87" s="36"/>
      <c r="B87" s="35"/>
      <c r="C87" s="34"/>
      <c r="D87" s="34"/>
      <c r="E87" s="27" t="s">
        <v>9</v>
      </c>
      <c r="F87" s="3"/>
      <c r="G87" s="3"/>
      <c r="H87" s="3"/>
      <c r="I87" s="3"/>
      <c r="J87" s="3"/>
      <c r="K87" s="3"/>
      <c r="L87" s="3"/>
      <c r="M87" s="42"/>
      <c r="N87" s="42"/>
      <c r="O87" s="12"/>
      <c r="P87" s="12"/>
      <c r="Q87" s="12"/>
      <c r="R87" s="12"/>
      <c r="S87" s="2"/>
      <c r="T87" s="12"/>
      <c r="U87" s="12"/>
      <c r="V87" s="12"/>
      <c r="W87" s="12"/>
      <c r="X87" s="12"/>
      <c r="Y87" s="12"/>
      <c r="Z87" s="12"/>
    </row>
    <row r="88" spans="1:26" ht="58.5" customHeight="1">
      <c r="A88" s="36"/>
      <c r="B88" s="35"/>
      <c r="C88" s="34"/>
      <c r="D88" s="34"/>
      <c r="E88" s="27" t="s">
        <v>1</v>
      </c>
      <c r="F88" s="3">
        <v>3344</v>
      </c>
      <c r="G88" s="3">
        <v>3344</v>
      </c>
      <c r="H88" s="3">
        <v>1845.9</v>
      </c>
      <c r="I88" s="3">
        <v>1845.9</v>
      </c>
      <c r="J88" s="3">
        <f>I88/F88*100</f>
        <v>55.20035885167465</v>
      </c>
      <c r="K88" s="3">
        <f>I88/G88*100</f>
        <v>55.20035885167465</v>
      </c>
      <c r="L88" s="3">
        <f>I88/H88*100</f>
        <v>100</v>
      </c>
      <c r="M88" s="42"/>
      <c r="N88" s="42"/>
      <c r="O88" s="12"/>
      <c r="P88" s="12"/>
      <c r="Q88" s="12"/>
      <c r="R88" s="12"/>
      <c r="S88" s="2"/>
      <c r="T88" s="12"/>
      <c r="U88" s="12"/>
      <c r="V88" s="12"/>
      <c r="W88" s="12"/>
      <c r="X88" s="12"/>
      <c r="Y88" s="12"/>
      <c r="Z88" s="12"/>
    </row>
    <row r="89" spans="1:26" ht="36" customHeight="1">
      <c r="A89" s="36"/>
      <c r="B89" s="35"/>
      <c r="C89" s="34"/>
      <c r="D89" s="34"/>
      <c r="E89" s="27" t="s">
        <v>10</v>
      </c>
      <c r="F89" s="3">
        <v>2910</v>
      </c>
      <c r="G89" s="3">
        <v>2167.4</v>
      </c>
      <c r="H89" s="3">
        <v>2010.8</v>
      </c>
      <c r="I89" s="3">
        <v>2010.8</v>
      </c>
      <c r="J89" s="3">
        <f>I89/F89*100</f>
        <v>69.09965635738831</v>
      </c>
      <c r="K89" s="3">
        <f>I89/G89*100</f>
        <v>92.77475316046876</v>
      </c>
      <c r="L89" s="3">
        <f>I89/H89*100</f>
        <v>100</v>
      </c>
      <c r="M89" s="42"/>
      <c r="N89" s="42"/>
      <c r="O89" s="12"/>
      <c r="P89" s="12"/>
      <c r="Q89" s="12"/>
      <c r="R89" s="12"/>
      <c r="S89" s="2"/>
      <c r="T89" s="12"/>
      <c r="U89" s="12"/>
      <c r="V89" s="12"/>
      <c r="W89" s="12"/>
      <c r="X89" s="12"/>
      <c r="Y89" s="12"/>
      <c r="Z89" s="12"/>
    </row>
    <row r="90" spans="1:26" ht="62.25" customHeight="1">
      <c r="A90" s="36"/>
      <c r="B90" s="35"/>
      <c r="C90" s="34"/>
      <c r="D90" s="34"/>
      <c r="E90" s="27" t="s">
        <v>14</v>
      </c>
      <c r="F90" s="3" t="s">
        <v>0</v>
      </c>
      <c r="G90" s="3"/>
      <c r="H90" s="3" t="s">
        <v>0</v>
      </c>
      <c r="I90" s="3" t="s">
        <v>0</v>
      </c>
      <c r="J90" s="3" t="s">
        <v>0</v>
      </c>
      <c r="K90" s="3" t="s">
        <v>0</v>
      </c>
      <c r="L90" s="3" t="s">
        <v>0</v>
      </c>
      <c r="M90" s="42"/>
      <c r="N90" s="42"/>
      <c r="O90" s="12"/>
      <c r="P90" s="12"/>
      <c r="Q90" s="12"/>
      <c r="R90" s="12"/>
      <c r="S90" s="2"/>
      <c r="T90" s="12"/>
      <c r="U90" s="12"/>
      <c r="V90" s="12"/>
      <c r="W90" s="12"/>
      <c r="X90" s="12"/>
      <c r="Y90" s="12"/>
      <c r="Z90" s="12"/>
    </row>
    <row r="91" spans="1:26" ht="40.5" customHeight="1">
      <c r="A91" s="36"/>
      <c r="B91" s="35"/>
      <c r="C91" s="34"/>
      <c r="D91" s="34"/>
      <c r="E91" s="27" t="s">
        <v>11</v>
      </c>
      <c r="F91" s="3"/>
      <c r="G91" s="3"/>
      <c r="H91" s="3"/>
      <c r="I91" s="3"/>
      <c r="J91" s="3" t="s">
        <v>0</v>
      </c>
      <c r="K91" s="3" t="s">
        <v>0</v>
      </c>
      <c r="L91" s="3" t="s">
        <v>0</v>
      </c>
      <c r="M91" s="42"/>
      <c r="N91" s="42"/>
      <c r="O91" s="12"/>
      <c r="P91" s="12"/>
      <c r="Q91" s="12"/>
      <c r="R91" s="12"/>
      <c r="S91" s="2"/>
      <c r="T91" s="12"/>
      <c r="U91" s="12"/>
      <c r="V91" s="12"/>
      <c r="W91" s="12"/>
      <c r="X91" s="12"/>
      <c r="Y91" s="12"/>
      <c r="Z91" s="12"/>
    </row>
    <row r="92" spans="1:26" ht="135" customHeight="1">
      <c r="A92" s="36">
        <v>14</v>
      </c>
      <c r="B92" s="35" t="s">
        <v>56</v>
      </c>
      <c r="C92" s="34" t="s">
        <v>119</v>
      </c>
      <c r="D92" s="34" t="s">
        <v>26</v>
      </c>
      <c r="E92" s="27" t="s">
        <v>8</v>
      </c>
      <c r="F92" s="3">
        <f>F93+F94+F95</f>
        <v>51941.8</v>
      </c>
      <c r="G92" s="3">
        <f>G93+G94+G95</f>
        <v>51941.8</v>
      </c>
      <c r="H92" s="3">
        <f>H93+H94+H95</f>
        <v>50640.5</v>
      </c>
      <c r="I92" s="3">
        <f>I93+I94+I95</f>
        <v>50640.5</v>
      </c>
      <c r="J92" s="3">
        <f>I92/F92*100</f>
        <v>97.494695986662</v>
      </c>
      <c r="K92" s="3">
        <f>I92/G92*100</f>
        <v>97.494695986662</v>
      </c>
      <c r="L92" s="3">
        <f>I92/H92*100</f>
        <v>100</v>
      </c>
      <c r="M92" s="44" t="s">
        <v>137</v>
      </c>
      <c r="N92" s="35" t="s">
        <v>84</v>
      </c>
      <c r="O92" s="19">
        <f>P92+Q92+R92</f>
        <v>12</v>
      </c>
      <c r="P92" s="20">
        <v>5</v>
      </c>
      <c r="Q92" s="20">
        <v>5</v>
      </c>
      <c r="R92" s="21">
        <v>2</v>
      </c>
      <c r="S92" s="2">
        <v>103.9</v>
      </c>
      <c r="T92" s="12"/>
      <c r="U92" s="12"/>
      <c r="V92" s="12"/>
      <c r="W92" s="12"/>
      <c r="X92" s="12"/>
      <c r="Y92" s="12"/>
      <c r="Z92" s="12"/>
    </row>
    <row r="93" spans="1:26" ht="165.75" customHeight="1">
      <c r="A93" s="36"/>
      <c r="B93" s="35"/>
      <c r="C93" s="34"/>
      <c r="D93" s="34"/>
      <c r="E93" s="27" t="s">
        <v>9</v>
      </c>
      <c r="F93" s="3"/>
      <c r="G93" s="3"/>
      <c r="H93" s="3"/>
      <c r="I93" s="3"/>
      <c r="J93" s="3"/>
      <c r="K93" s="3"/>
      <c r="L93" s="3"/>
      <c r="M93" s="43"/>
      <c r="N93" s="35"/>
      <c r="O93" s="22"/>
      <c r="P93" s="22"/>
      <c r="Q93" s="22"/>
      <c r="R93" s="23"/>
      <c r="S93" s="2"/>
      <c r="T93" s="12"/>
      <c r="U93" s="12"/>
      <c r="V93" s="12"/>
      <c r="W93" s="12"/>
      <c r="X93" s="12"/>
      <c r="Y93" s="12"/>
      <c r="Z93" s="12"/>
    </row>
    <row r="94" spans="1:26" ht="134.25" customHeight="1">
      <c r="A94" s="36"/>
      <c r="B94" s="35"/>
      <c r="C94" s="34"/>
      <c r="D94" s="34"/>
      <c r="E94" s="27" t="s">
        <v>1</v>
      </c>
      <c r="F94" s="3">
        <v>35621.4</v>
      </c>
      <c r="G94" s="3">
        <v>35621.4</v>
      </c>
      <c r="H94" s="3">
        <v>35401.7</v>
      </c>
      <c r="I94" s="3">
        <v>35401.7</v>
      </c>
      <c r="J94" s="3">
        <f>I94/F94*100</f>
        <v>99.38323591998068</v>
      </c>
      <c r="K94" s="3">
        <f>I94/G94*100</f>
        <v>99.38323591998068</v>
      </c>
      <c r="L94" s="3">
        <f>I94/H94*100</f>
        <v>100</v>
      </c>
      <c r="M94" s="43"/>
      <c r="N94" s="35"/>
      <c r="O94" s="22"/>
      <c r="P94" s="22"/>
      <c r="Q94" s="22"/>
      <c r="R94" s="23"/>
      <c r="S94" s="2"/>
      <c r="T94" s="12"/>
      <c r="U94" s="12"/>
      <c r="V94" s="12"/>
      <c r="W94" s="12"/>
      <c r="X94" s="12"/>
      <c r="Y94" s="12"/>
      <c r="Z94" s="12"/>
    </row>
    <row r="95" spans="1:26" ht="175.5" customHeight="1">
      <c r="A95" s="36"/>
      <c r="B95" s="35"/>
      <c r="C95" s="34"/>
      <c r="D95" s="34"/>
      <c r="E95" s="27" t="s">
        <v>10</v>
      </c>
      <c r="F95" s="3">
        <v>16320.4</v>
      </c>
      <c r="G95" s="3">
        <v>16320.4</v>
      </c>
      <c r="H95" s="3">
        <v>15238.8</v>
      </c>
      <c r="I95" s="3">
        <v>15238.8</v>
      </c>
      <c r="J95" s="3">
        <f>I95/F95*100</f>
        <v>93.37271145315066</v>
      </c>
      <c r="K95" s="3">
        <f>I95/G95*100</f>
        <v>93.37271145315066</v>
      </c>
      <c r="L95" s="3">
        <f>I95/H95*100</f>
        <v>100</v>
      </c>
      <c r="M95" s="43"/>
      <c r="N95" s="35"/>
      <c r="O95" s="22"/>
      <c r="P95" s="22"/>
      <c r="Q95" s="22"/>
      <c r="R95" s="23"/>
      <c r="S95" s="2"/>
      <c r="T95" s="12"/>
      <c r="U95" s="12"/>
      <c r="V95" s="12"/>
      <c r="W95" s="12"/>
      <c r="X95" s="12"/>
      <c r="Y95" s="12"/>
      <c r="Z95" s="12"/>
    </row>
    <row r="96" spans="1:26" ht="132.75" customHeight="1">
      <c r="A96" s="36"/>
      <c r="B96" s="35"/>
      <c r="C96" s="34"/>
      <c r="D96" s="34"/>
      <c r="E96" s="27" t="s">
        <v>14</v>
      </c>
      <c r="F96" s="3"/>
      <c r="G96" s="3" t="s">
        <v>0</v>
      </c>
      <c r="H96" s="3" t="s">
        <v>0</v>
      </c>
      <c r="I96" s="3" t="s">
        <v>0</v>
      </c>
      <c r="J96" s="3" t="s">
        <v>0</v>
      </c>
      <c r="K96" s="3" t="s">
        <v>0</v>
      </c>
      <c r="L96" s="3"/>
      <c r="M96" s="43"/>
      <c r="N96" s="35"/>
      <c r="O96" s="22"/>
      <c r="P96" s="22"/>
      <c r="Q96" s="22"/>
      <c r="R96" s="23"/>
      <c r="S96" s="2"/>
      <c r="T96" s="12"/>
      <c r="U96" s="12"/>
      <c r="V96" s="12"/>
      <c r="W96" s="12"/>
      <c r="X96" s="12"/>
      <c r="Y96" s="12"/>
      <c r="Z96" s="12"/>
    </row>
    <row r="97" spans="1:26" ht="116.25" customHeight="1">
      <c r="A97" s="36"/>
      <c r="B97" s="35"/>
      <c r="C97" s="34"/>
      <c r="D97" s="34"/>
      <c r="E97" s="27" t="s">
        <v>11</v>
      </c>
      <c r="F97" s="3" t="s">
        <v>0</v>
      </c>
      <c r="G97" s="3"/>
      <c r="H97" s="3" t="s">
        <v>0</v>
      </c>
      <c r="I97" s="3" t="s">
        <v>0</v>
      </c>
      <c r="J97" s="3" t="s">
        <v>0</v>
      </c>
      <c r="K97" s="3" t="s">
        <v>0</v>
      </c>
      <c r="L97" s="18" t="s">
        <v>0</v>
      </c>
      <c r="M97" s="31" t="s">
        <v>136</v>
      </c>
      <c r="N97" s="59"/>
      <c r="O97" s="22"/>
      <c r="P97" s="22"/>
      <c r="Q97" s="22"/>
      <c r="R97" s="23"/>
      <c r="S97" s="2"/>
      <c r="T97" s="12"/>
      <c r="U97" s="12"/>
      <c r="V97" s="12"/>
      <c r="W97" s="12"/>
      <c r="X97" s="12"/>
      <c r="Y97" s="12"/>
      <c r="Z97" s="12"/>
    </row>
    <row r="98" spans="1:26" ht="45.75" customHeight="1">
      <c r="A98" s="37">
        <v>15</v>
      </c>
      <c r="B98" s="45" t="s">
        <v>58</v>
      </c>
      <c r="C98" s="33" t="s">
        <v>96</v>
      </c>
      <c r="D98" s="33" t="s">
        <v>29</v>
      </c>
      <c r="E98" s="28" t="s">
        <v>8</v>
      </c>
      <c r="F98" s="32">
        <f>F99+F100+F101</f>
        <v>7710.9</v>
      </c>
      <c r="G98" s="32">
        <f>G99+G100+G101</f>
        <v>7710.9</v>
      </c>
      <c r="H98" s="32">
        <f>H99+H100+H101</f>
        <v>7632.2</v>
      </c>
      <c r="I98" s="32">
        <f>I99+I100+I101</f>
        <v>7632.2</v>
      </c>
      <c r="J98" s="32">
        <f>I98/F98*100</f>
        <v>98.97936687027455</v>
      </c>
      <c r="K98" s="32">
        <f>I98/G98*100</f>
        <v>98.97936687027455</v>
      </c>
      <c r="L98" s="32">
        <f>I98/H98*100</f>
        <v>100</v>
      </c>
      <c r="M98" s="45" t="s">
        <v>138</v>
      </c>
      <c r="N98" s="63" t="s">
        <v>70</v>
      </c>
      <c r="O98" s="12">
        <f>P98+Q98+R98</f>
        <v>6</v>
      </c>
      <c r="P98" s="12">
        <v>2</v>
      </c>
      <c r="Q98" s="12">
        <v>0</v>
      </c>
      <c r="R98" s="12">
        <v>4</v>
      </c>
      <c r="S98" s="2">
        <v>44</v>
      </c>
      <c r="T98" s="12"/>
      <c r="U98" s="12"/>
      <c r="V98" s="12"/>
      <c r="W98" s="12"/>
      <c r="X98" s="12"/>
      <c r="Y98" s="12"/>
      <c r="Z98" s="12"/>
    </row>
    <row r="99" spans="1:26" ht="39" customHeight="1">
      <c r="A99" s="36"/>
      <c r="B99" s="35"/>
      <c r="C99" s="34"/>
      <c r="D99" s="34"/>
      <c r="E99" s="27" t="s">
        <v>9</v>
      </c>
      <c r="F99" s="3"/>
      <c r="G99" s="3"/>
      <c r="H99" s="3"/>
      <c r="I99" s="3"/>
      <c r="J99" s="3"/>
      <c r="K99" s="3"/>
      <c r="L99" s="3"/>
      <c r="M99" s="42"/>
      <c r="N99" s="41"/>
      <c r="O99" s="12"/>
      <c r="P99" s="12"/>
      <c r="Q99" s="12"/>
      <c r="R99" s="12"/>
      <c r="S99" s="2"/>
      <c r="T99" s="12"/>
      <c r="U99" s="12"/>
      <c r="V99" s="12"/>
      <c r="W99" s="12"/>
      <c r="X99" s="12"/>
      <c r="Y99" s="12"/>
      <c r="Z99" s="12"/>
    </row>
    <row r="100" spans="1:26" ht="30.75">
      <c r="A100" s="36"/>
      <c r="B100" s="35"/>
      <c r="C100" s="34"/>
      <c r="D100" s="34"/>
      <c r="E100" s="27" t="s">
        <v>1</v>
      </c>
      <c r="F100" s="3"/>
      <c r="G100" s="3"/>
      <c r="H100" s="3"/>
      <c r="I100" s="3"/>
      <c r="J100" s="3" t="s">
        <v>0</v>
      </c>
      <c r="K100" s="3" t="s">
        <v>0</v>
      </c>
      <c r="L100" s="3" t="s">
        <v>0</v>
      </c>
      <c r="M100" s="42"/>
      <c r="N100" s="41"/>
      <c r="O100" s="12"/>
      <c r="P100" s="12"/>
      <c r="Q100" s="12"/>
      <c r="R100" s="12"/>
      <c r="S100" s="2"/>
      <c r="T100" s="12"/>
      <c r="U100" s="12"/>
      <c r="V100" s="12"/>
      <c r="W100" s="12"/>
      <c r="X100" s="12"/>
      <c r="Y100" s="12"/>
      <c r="Z100" s="12"/>
    </row>
    <row r="101" spans="1:26" ht="51" customHeight="1">
      <c r="A101" s="36"/>
      <c r="B101" s="35"/>
      <c r="C101" s="34"/>
      <c r="D101" s="34"/>
      <c r="E101" s="27" t="s">
        <v>10</v>
      </c>
      <c r="F101" s="3">
        <v>7710.9</v>
      </c>
      <c r="G101" s="3">
        <v>7710.9</v>
      </c>
      <c r="H101" s="3">
        <v>7632.2</v>
      </c>
      <c r="I101" s="3">
        <v>7632.2</v>
      </c>
      <c r="J101" s="3">
        <f>I101/F101*100</f>
        <v>98.97936687027455</v>
      </c>
      <c r="K101" s="3">
        <f>I101/G101*100</f>
        <v>98.97936687027455</v>
      </c>
      <c r="L101" s="3">
        <f>I101/H101*100</f>
        <v>100</v>
      </c>
      <c r="M101" s="42"/>
      <c r="N101" s="41"/>
      <c r="O101" s="12"/>
      <c r="P101" s="12"/>
      <c r="Q101" s="12"/>
      <c r="R101" s="12"/>
      <c r="S101" s="2"/>
      <c r="T101" s="12"/>
      <c r="U101" s="12"/>
      <c r="V101" s="12"/>
      <c r="W101" s="12"/>
      <c r="X101" s="12"/>
      <c r="Y101" s="12"/>
      <c r="Z101" s="12"/>
    </row>
    <row r="102" spans="1:26" ht="78" customHeight="1">
      <c r="A102" s="36"/>
      <c r="B102" s="35"/>
      <c r="C102" s="34"/>
      <c r="D102" s="34"/>
      <c r="E102" s="27" t="s">
        <v>14</v>
      </c>
      <c r="F102" s="3"/>
      <c r="G102" s="3"/>
      <c r="H102" s="3"/>
      <c r="I102" s="3"/>
      <c r="J102" s="3"/>
      <c r="K102" s="3"/>
      <c r="L102" s="3"/>
      <c r="M102" s="42"/>
      <c r="N102" s="41"/>
      <c r="O102" s="12"/>
      <c r="P102" s="12"/>
      <c r="Q102" s="12"/>
      <c r="R102" s="12"/>
      <c r="S102" s="2"/>
      <c r="T102" s="12"/>
      <c r="U102" s="12"/>
      <c r="V102" s="12"/>
      <c r="W102" s="12"/>
      <c r="X102" s="12"/>
      <c r="Y102" s="12"/>
      <c r="Z102" s="12"/>
    </row>
    <row r="103" spans="1:26" ht="49.5" customHeight="1">
      <c r="A103" s="36"/>
      <c r="B103" s="35"/>
      <c r="C103" s="34"/>
      <c r="D103" s="34"/>
      <c r="E103" s="27" t="s">
        <v>11</v>
      </c>
      <c r="F103" s="3" t="s">
        <v>0</v>
      </c>
      <c r="G103" s="3" t="s">
        <v>0</v>
      </c>
      <c r="H103" s="3" t="s">
        <v>0</v>
      </c>
      <c r="I103" s="3" t="s">
        <v>0</v>
      </c>
      <c r="J103" s="3" t="s">
        <v>0</v>
      </c>
      <c r="K103" s="3" t="s">
        <v>0</v>
      </c>
      <c r="L103" s="3"/>
      <c r="M103" s="42"/>
      <c r="N103" s="41"/>
      <c r="O103" s="12"/>
      <c r="P103" s="12"/>
      <c r="Q103" s="12"/>
      <c r="R103" s="12"/>
      <c r="S103" s="2"/>
      <c r="T103" s="12"/>
      <c r="U103" s="12"/>
      <c r="V103" s="12"/>
      <c r="W103" s="12"/>
      <c r="X103" s="12"/>
      <c r="Y103" s="12"/>
      <c r="Z103" s="12"/>
    </row>
    <row r="104" spans="1:26" ht="75.75" customHeight="1">
      <c r="A104" s="36">
        <v>16</v>
      </c>
      <c r="B104" s="35" t="s">
        <v>59</v>
      </c>
      <c r="C104" s="34" t="s">
        <v>114</v>
      </c>
      <c r="D104" s="34" t="s">
        <v>28</v>
      </c>
      <c r="E104" s="27" t="s">
        <v>8</v>
      </c>
      <c r="F104" s="3">
        <f>F105+F106+F107+F109</f>
        <v>161306</v>
      </c>
      <c r="G104" s="3">
        <f>G105+G106+G107+G109</f>
        <v>184479.8</v>
      </c>
      <c r="H104" s="3">
        <f>H105+H106+H107+H109</f>
        <v>158089.3</v>
      </c>
      <c r="I104" s="3">
        <f>I105+I106+I107+I109</f>
        <v>158089.3</v>
      </c>
      <c r="J104" s="3">
        <f>I104/F104*100</f>
        <v>98.0058398323683</v>
      </c>
      <c r="K104" s="3">
        <f>I104/G104*100</f>
        <v>85.6946397383345</v>
      </c>
      <c r="L104" s="3">
        <f>I104/H104*100</f>
        <v>100</v>
      </c>
      <c r="M104" s="35" t="s">
        <v>113</v>
      </c>
      <c r="N104" s="35" t="s">
        <v>88</v>
      </c>
      <c r="O104" s="12">
        <f>P104+Q104+R104</f>
        <v>6</v>
      </c>
      <c r="P104" s="12">
        <v>5</v>
      </c>
      <c r="Q104" s="12"/>
      <c r="R104" s="12">
        <v>1</v>
      </c>
      <c r="S104" s="2">
        <v>88.7</v>
      </c>
      <c r="T104" s="12"/>
      <c r="U104" s="12"/>
      <c r="V104" s="12"/>
      <c r="W104" s="12"/>
      <c r="X104" s="12"/>
      <c r="Y104" s="12"/>
      <c r="Z104" s="12"/>
    </row>
    <row r="105" spans="1:26" ht="66.75" customHeight="1">
      <c r="A105" s="36"/>
      <c r="B105" s="35"/>
      <c r="C105" s="34"/>
      <c r="D105" s="34"/>
      <c r="E105" s="27" t="s">
        <v>9</v>
      </c>
      <c r="F105" s="3"/>
      <c r="G105" s="3"/>
      <c r="H105" s="3"/>
      <c r="I105" s="3"/>
      <c r="J105" s="3"/>
      <c r="K105" s="3"/>
      <c r="L105" s="3"/>
      <c r="M105" s="42"/>
      <c r="N105" s="42"/>
      <c r="O105" s="12"/>
      <c r="P105" s="12"/>
      <c r="Q105" s="12"/>
      <c r="R105" s="12"/>
      <c r="S105" s="2"/>
      <c r="T105" s="12"/>
      <c r="U105" s="12"/>
      <c r="V105" s="12"/>
      <c r="W105" s="12"/>
      <c r="X105" s="12"/>
      <c r="Y105" s="12"/>
      <c r="Z105" s="12"/>
    </row>
    <row r="106" spans="1:26" ht="59.25" customHeight="1">
      <c r="A106" s="36"/>
      <c r="B106" s="35"/>
      <c r="C106" s="34"/>
      <c r="D106" s="34"/>
      <c r="E106" s="27" t="s">
        <v>1</v>
      </c>
      <c r="F106" s="3"/>
      <c r="G106" s="3"/>
      <c r="H106" s="3"/>
      <c r="I106" s="3"/>
      <c r="J106" s="3"/>
      <c r="K106" s="3"/>
      <c r="L106" s="3"/>
      <c r="M106" s="42"/>
      <c r="N106" s="42"/>
      <c r="O106" s="12"/>
      <c r="P106" s="12"/>
      <c r="Q106" s="12"/>
      <c r="R106" s="12"/>
      <c r="S106" s="2"/>
      <c r="T106" s="12"/>
      <c r="U106" s="12"/>
      <c r="V106" s="12"/>
      <c r="W106" s="12"/>
      <c r="X106" s="12"/>
      <c r="Y106" s="12"/>
      <c r="Z106" s="12"/>
    </row>
    <row r="107" spans="1:26" ht="65.25" customHeight="1">
      <c r="A107" s="36"/>
      <c r="B107" s="35"/>
      <c r="C107" s="34"/>
      <c r="D107" s="34"/>
      <c r="E107" s="27" t="s">
        <v>10</v>
      </c>
      <c r="F107" s="3">
        <v>161306</v>
      </c>
      <c r="G107" s="3">
        <v>184479.8</v>
      </c>
      <c r="H107" s="3">
        <v>158089.3</v>
      </c>
      <c r="I107" s="3">
        <v>158089.3</v>
      </c>
      <c r="J107" s="3">
        <f>I107/F107*100</f>
        <v>98.0058398323683</v>
      </c>
      <c r="K107" s="3">
        <f>I107/G107*100</f>
        <v>85.6946397383345</v>
      </c>
      <c r="L107" s="3">
        <f>I107/H107*100</f>
        <v>100</v>
      </c>
      <c r="M107" s="42"/>
      <c r="N107" s="42"/>
      <c r="O107" s="12"/>
      <c r="P107" s="12"/>
      <c r="Q107" s="12"/>
      <c r="R107" s="12"/>
      <c r="S107" s="2"/>
      <c r="T107" s="12"/>
      <c r="U107" s="12"/>
      <c r="V107" s="12"/>
      <c r="W107" s="12"/>
      <c r="X107" s="12"/>
      <c r="Y107" s="12"/>
      <c r="Z107" s="12"/>
    </row>
    <row r="108" spans="1:26" ht="64.5" customHeight="1">
      <c r="A108" s="36"/>
      <c r="B108" s="35"/>
      <c r="C108" s="34"/>
      <c r="D108" s="34"/>
      <c r="E108" s="27" t="s">
        <v>14</v>
      </c>
      <c r="F108" s="3"/>
      <c r="G108" s="3" t="s">
        <v>0</v>
      </c>
      <c r="H108" s="3" t="s">
        <v>0</v>
      </c>
      <c r="I108" s="3" t="s">
        <v>0</v>
      </c>
      <c r="J108" s="3" t="s">
        <v>0</v>
      </c>
      <c r="K108" s="3" t="s">
        <v>0</v>
      </c>
      <c r="L108" s="3" t="s">
        <v>0</v>
      </c>
      <c r="M108" s="42"/>
      <c r="N108" s="42"/>
      <c r="O108" s="12"/>
      <c r="P108" s="12"/>
      <c r="Q108" s="12"/>
      <c r="R108" s="12"/>
      <c r="S108" s="2"/>
      <c r="T108" s="12"/>
      <c r="U108" s="12"/>
      <c r="V108" s="12"/>
      <c r="W108" s="12"/>
      <c r="X108" s="12"/>
      <c r="Y108" s="12"/>
      <c r="Z108" s="12"/>
    </row>
    <row r="109" spans="1:26" ht="122.25" customHeight="1">
      <c r="A109" s="36"/>
      <c r="B109" s="35"/>
      <c r="C109" s="34"/>
      <c r="D109" s="34"/>
      <c r="E109" s="27" t="s">
        <v>11</v>
      </c>
      <c r="F109" s="3"/>
      <c r="G109" s="3"/>
      <c r="H109" s="3"/>
      <c r="I109" s="3"/>
      <c r="J109" s="3"/>
      <c r="K109" s="3"/>
      <c r="L109" s="3"/>
      <c r="M109" s="42"/>
      <c r="N109" s="42"/>
      <c r="O109" s="12"/>
      <c r="P109" s="12"/>
      <c r="Q109" s="12"/>
      <c r="R109" s="12"/>
      <c r="S109" s="2"/>
      <c r="T109" s="12"/>
      <c r="U109" s="12"/>
      <c r="V109" s="12"/>
      <c r="W109" s="12"/>
      <c r="X109" s="12"/>
      <c r="Y109" s="12"/>
      <c r="Z109" s="12"/>
    </row>
    <row r="110" spans="1:26" ht="40.5" customHeight="1">
      <c r="A110" s="36">
        <v>17</v>
      </c>
      <c r="B110" s="35" t="s">
        <v>57</v>
      </c>
      <c r="C110" s="34" t="s">
        <v>100</v>
      </c>
      <c r="D110" s="34" t="s">
        <v>31</v>
      </c>
      <c r="E110" s="27" t="s">
        <v>8</v>
      </c>
      <c r="F110" s="3">
        <f>F111+F112+F113+F115</f>
        <v>1357.3</v>
      </c>
      <c r="G110" s="3">
        <f>G111+G112+G113+G115</f>
        <v>1357.3</v>
      </c>
      <c r="H110" s="3">
        <f>H111+H112+H113+H115</f>
        <v>938.8</v>
      </c>
      <c r="I110" s="3">
        <f>I111+I112+I113+I115</f>
        <v>938.8</v>
      </c>
      <c r="J110" s="3">
        <f>I110/F110*100</f>
        <v>69.16672806306639</v>
      </c>
      <c r="K110" s="3">
        <f>I110/G110*100</f>
        <v>69.16672806306639</v>
      </c>
      <c r="L110" s="3">
        <f>I110/H110*100</f>
        <v>100</v>
      </c>
      <c r="M110" s="35" t="s">
        <v>101</v>
      </c>
      <c r="N110" s="35" t="s">
        <v>75</v>
      </c>
      <c r="O110" s="12">
        <f>P110+Q110+R110</f>
        <v>8</v>
      </c>
      <c r="P110" s="12">
        <v>5</v>
      </c>
      <c r="Q110" s="12">
        <v>0</v>
      </c>
      <c r="R110" s="12">
        <v>3</v>
      </c>
      <c r="S110" s="2">
        <v>55.6</v>
      </c>
      <c r="T110" s="12"/>
      <c r="U110" s="12"/>
      <c r="V110" s="12"/>
      <c r="W110" s="12"/>
      <c r="X110" s="12"/>
      <c r="Y110" s="12"/>
      <c r="Z110" s="12"/>
    </row>
    <row r="111" spans="1:26" ht="48" customHeight="1">
      <c r="A111" s="36"/>
      <c r="B111" s="35"/>
      <c r="C111" s="34"/>
      <c r="D111" s="34"/>
      <c r="E111" s="27" t="s">
        <v>9</v>
      </c>
      <c r="F111" s="3"/>
      <c r="G111" s="3"/>
      <c r="H111" s="3"/>
      <c r="I111" s="3"/>
      <c r="J111" s="3"/>
      <c r="K111" s="3"/>
      <c r="L111" s="3"/>
      <c r="M111" s="42"/>
      <c r="N111" s="42"/>
      <c r="O111" s="12"/>
      <c r="P111" s="12"/>
      <c r="Q111" s="12"/>
      <c r="R111" s="12"/>
      <c r="S111" s="2"/>
      <c r="T111" s="12"/>
      <c r="U111" s="12"/>
      <c r="V111" s="12"/>
      <c r="W111" s="12"/>
      <c r="X111" s="12"/>
      <c r="Y111" s="12"/>
      <c r="Z111" s="12"/>
    </row>
    <row r="112" spans="1:26" ht="60.75" customHeight="1">
      <c r="A112" s="36"/>
      <c r="B112" s="35"/>
      <c r="C112" s="34"/>
      <c r="D112" s="34"/>
      <c r="E112" s="27" t="s">
        <v>1</v>
      </c>
      <c r="F112" s="3"/>
      <c r="G112" s="3"/>
      <c r="H112" s="3"/>
      <c r="I112" s="3"/>
      <c r="J112" s="3"/>
      <c r="K112" s="3"/>
      <c r="L112" s="3"/>
      <c r="M112" s="42"/>
      <c r="N112" s="42"/>
      <c r="O112" s="12"/>
      <c r="P112" s="12"/>
      <c r="Q112" s="12"/>
      <c r="R112" s="12"/>
      <c r="S112" s="2"/>
      <c r="T112" s="12"/>
      <c r="U112" s="12"/>
      <c r="V112" s="12"/>
      <c r="W112" s="12"/>
      <c r="X112" s="12"/>
      <c r="Y112" s="12"/>
      <c r="Z112" s="12"/>
    </row>
    <row r="113" spans="1:26" ht="57.75" customHeight="1">
      <c r="A113" s="36"/>
      <c r="B113" s="35"/>
      <c r="C113" s="34"/>
      <c r="D113" s="34"/>
      <c r="E113" s="27" t="s">
        <v>10</v>
      </c>
      <c r="F113" s="3">
        <v>1357.3</v>
      </c>
      <c r="G113" s="3">
        <v>1357.3</v>
      </c>
      <c r="H113" s="3">
        <v>938.8</v>
      </c>
      <c r="I113" s="3">
        <v>938.8</v>
      </c>
      <c r="J113" s="3">
        <f>I113/F113*100</f>
        <v>69.16672806306639</v>
      </c>
      <c r="K113" s="3">
        <f>I113/G113*100</f>
        <v>69.16672806306639</v>
      </c>
      <c r="L113" s="3">
        <f>I113/H113*100</f>
        <v>100</v>
      </c>
      <c r="M113" s="42"/>
      <c r="N113" s="42"/>
      <c r="O113" s="12"/>
      <c r="P113" s="12"/>
      <c r="Q113" s="12"/>
      <c r="R113" s="12"/>
      <c r="S113" s="2"/>
      <c r="T113" s="12"/>
      <c r="U113" s="12"/>
      <c r="V113" s="12"/>
      <c r="W113" s="12"/>
      <c r="X113" s="12"/>
      <c r="Y113" s="12"/>
      <c r="Z113" s="12"/>
    </row>
    <row r="114" spans="1:26" ht="75" customHeight="1">
      <c r="A114" s="36"/>
      <c r="B114" s="35"/>
      <c r="C114" s="34"/>
      <c r="D114" s="34"/>
      <c r="E114" s="27" t="s">
        <v>14</v>
      </c>
      <c r="F114" s="3"/>
      <c r="G114" s="3"/>
      <c r="H114" s="3"/>
      <c r="I114" s="3"/>
      <c r="J114" s="3"/>
      <c r="K114" s="3"/>
      <c r="L114" s="3"/>
      <c r="M114" s="42"/>
      <c r="N114" s="42"/>
      <c r="O114" s="12"/>
      <c r="P114" s="12"/>
      <c r="Q114" s="12"/>
      <c r="R114" s="12"/>
      <c r="S114" s="2"/>
      <c r="T114" s="12"/>
      <c r="U114" s="12"/>
      <c r="V114" s="12"/>
      <c r="W114" s="12"/>
      <c r="X114" s="12"/>
      <c r="Y114" s="12"/>
      <c r="Z114" s="12"/>
    </row>
    <row r="115" spans="1:26" ht="63" customHeight="1">
      <c r="A115" s="36"/>
      <c r="B115" s="35"/>
      <c r="C115" s="34"/>
      <c r="D115" s="34"/>
      <c r="E115" s="27" t="s">
        <v>11</v>
      </c>
      <c r="F115" s="3"/>
      <c r="G115" s="3"/>
      <c r="H115" s="3"/>
      <c r="I115" s="3"/>
      <c r="J115" s="3"/>
      <c r="K115" s="3"/>
      <c r="L115" s="3"/>
      <c r="M115" s="42"/>
      <c r="N115" s="42"/>
      <c r="O115" s="12"/>
      <c r="P115" s="12"/>
      <c r="Q115" s="12"/>
      <c r="R115" s="12"/>
      <c r="S115" s="2"/>
      <c r="T115" s="12"/>
      <c r="U115" s="12"/>
      <c r="V115" s="12"/>
      <c r="W115" s="12"/>
      <c r="X115" s="12"/>
      <c r="Y115" s="12"/>
      <c r="Z115" s="12"/>
    </row>
    <row r="116" spans="1:26" ht="93" customHeight="1">
      <c r="A116" s="36">
        <v>18</v>
      </c>
      <c r="B116" s="35" t="s">
        <v>60</v>
      </c>
      <c r="C116" s="34" t="s">
        <v>95</v>
      </c>
      <c r="D116" s="34" t="s">
        <v>67</v>
      </c>
      <c r="E116" s="27" t="s">
        <v>8</v>
      </c>
      <c r="F116" s="3">
        <f>F117+F118+F119+F121</f>
        <v>31788.7</v>
      </c>
      <c r="G116" s="3">
        <f>G117+G118+G119+G121</f>
        <v>31788.7</v>
      </c>
      <c r="H116" s="3">
        <f>H117+H118+H119+H121</f>
        <v>30597.6</v>
      </c>
      <c r="I116" s="3">
        <f>I117+I118+I119+I121</f>
        <v>30597.6</v>
      </c>
      <c r="J116" s="3">
        <f>I116/F116*100</f>
        <v>96.25307105984201</v>
      </c>
      <c r="K116" s="3">
        <f>I116/G116*100</f>
        <v>96.25307105984201</v>
      </c>
      <c r="L116" s="3">
        <f>I116/H116*100</f>
        <v>100</v>
      </c>
      <c r="M116" s="35" t="s">
        <v>139</v>
      </c>
      <c r="N116" s="35" t="s">
        <v>73</v>
      </c>
      <c r="O116" s="12">
        <f>P116+Q116+R116</f>
        <v>4</v>
      </c>
      <c r="P116" s="12">
        <v>2</v>
      </c>
      <c r="Q116" s="12">
        <v>1</v>
      </c>
      <c r="R116" s="12">
        <v>1</v>
      </c>
      <c r="S116" s="2">
        <v>78.7</v>
      </c>
      <c r="T116" s="12"/>
      <c r="U116" s="12"/>
      <c r="V116" s="12"/>
      <c r="W116" s="12"/>
      <c r="X116" s="12"/>
      <c r="Y116" s="12"/>
      <c r="Z116" s="12"/>
    </row>
    <row r="117" spans="1:26" ht="66" customHeight="1">
      <c r="A117" s="36"/>
      <c r="B117" s="35"/>
      <c r="C117" s="34"/>
      <c r="D117" s="34"/>
      <c r="E117" s="27" t="s">
        <v>9</v>
      </c>
      <c r="F117" s="3"/>
      <c r="G117" s="3"/>
      <c r="H117" s="3"/>
      <c r="I117" s="3"/>
      <c r="J117" s="3"/>
      <c r="K117" s="3"/>
      <c r="L117" s="3"/>
      <c r="M117" s="42"/>
      <c r="N117" s="42"/>
      <c r="O117" s="12"/>
      <c r="P117" s="12"/>
      <c r="Q117" s="12"/>
      <c r="R117" s="12"/>
      <c r="S117" s="2"/>
      <c r="T117" s="12"/>
      <c r="U117" s="12"/>
      <c r="V117" s="12"/>
      <c r="W117" s="12"/>
      <c r="X117" s="12"/>
      <c r="Y117" s="12"/>
      <c r="Z117" s="12"/>
    </row>
    <row r="118" spans="1:26" ht="64.5" customHeight="1">
      <c r="A118" s="36"/>
      <c r="B118" s="35"/>
      <c r="C118" s="34"/>
      <c r="D118" s="34"/>
      <c r="E118" s="27" t="s">
        <v>1</v>
      </c>
      <c r="F118" s="3">
        <v>0</v>
      </c>
      <c r="G118" s="3">
        <v>0</v>
      </c>
      <c r="H118" s="3">
        <v>0</v>
      </c>
      <c r="I118" s="3">
        <v>0</v>
      </c>
      <c r="J118" s="3" t="s">
        <v>0</v>
      </c>
      <c r="K118" s="3" t="s">
        <v>0</v>
      </c>
      <c r="L118" s="3" t="s">
        <v>0</v>
      </c>
      <c r="M118" s="42"/>
      <c r="N118" s="42"/>
      <c r="O118" s="12"/>
      <c r="P118" s="12"/>
      <c r="Q118" s="12"/>
      <c r="R118" s="12"/>
      <c r="S118" s="2"/>
      <c r="T118" s="12"/>
      <c r="U118" s="12"/>
      <c r="V118" s="12"/>
      <c r="W118" s="12"/>
      <c r="X118" s="12"/>
      <c r="Y118" s="12"/>
      <c r="Z118" s="12"/>
    </row>
    <row r="119" spans="1:26" ht="63.75" customHeight="1">
      <c r="A119" s="36"/>
      <c r="B119" s="35"/>
      <c r="C119" s="34"/>
      <c r="D119" s="34"/>
      <c r="E119" s="27" t="s">
        <v>10</v>
      </c>
      <c r="F119" s="3">
        <v>31788.7</v>
      </c>
      <c r="G119" s="3">
        <v>31788.7</v>
      </c>
      <c r="H119" s="3">
        <v>30597.6</v>
      </c>
      <c r="I119" s="3">
        <v>30597.6</v>
      </c>
      <c r="J119" s="3">
        <f>I119/F119*100</f>
        <v>96.25307105984201</v>
      </c>
      <c r="K119" s="3">
        <f>I119/G119*100</f>
        <v>96.25307105984201</v>
      </c>
      <c r="L119" s="3">
        <f>I119/H119*100</f>
        <v>100</v>
      </c>
      <c r="M119" s="42"/>
      <c r="N119" s="42"/>
      <c r="O119" s="12"/>
      <c r="P119" s="12"/>
      <c r="Q119" s="12"/>
      <c r="R119" s="12"/>
      <c r="S119" s="2"/>
      <c r="T119" s="12"/>
      <c r="U119" s="12"/>
      <c r="V119" s="12"/>
      <c r="W119" s="12"/>
      <c r="X119" s="12"/>
      <c r="Y119" s="12"/>
      <c r="Z119" s="12"/>
    </row>
    <row r="120" spans="1:26" ht="78.75" customHeight="1">
      <c r="A120" s="36"/>
      <c r="B120" s="35"/>
      <c r="C120" s="34"/>
      <c r="D120" s="34"/>
      <c r="E120" s="27" t="s">
        <v>14</v>
      </c>
      <c r="F120" s="3"/>
      <c r="G120" s="3" t="s">
        <v>0</v>
      </c>
      <c r="H120" s="3" t="s">
        <v>0</v>
      </c>
      <c r="I120" s="3" t="s">
        <v>0</v>
      </c>
      <c r="J120" s="3" t="s">
        <v>0</v>
      </c>
      <c r="K120" s="3" t="s">
        <v>0</v>
      </c>
      <c r="L120" s="3"/>
      <c r="M120" s="42"/>
      <c r="N120" s="42"/>
      <c r="O120" s="12"/>
      <c r="P120" s="12"/>
      <c r="Q120" s="12"/>
      <c r="R120" s="12"/>
      <c r="S120" s="2"/>
      <c r="T120" s="12"/>
      <c r="U120" s="12"/>
      <c r="V120" s="12"/>
      <c r="W120" s="12"/>
      <c r="X120" s="12"/>
      <c r="Y120" s="12"/>
      <c r="Z120" s="12"/>
    </row>
    <row r="121" spans="1:26" ht="63" customHeight="1">
      <c r="A121" s="36"/>
      <c r="B121" s="35"/>
      <c r="C121" s="34"/>
      <c r="D121" s="34"/>
      <c r="E121" s="27" t="s">
        <v>11</v>
      </c>
      <c r="F121" s="3"/>
      <c r="G121" s="3"/>
      <c r="H121" s="3"/>
      <c r="I121" s="3"/>
      <c r="J121" s="3"/>
      <c r="K121" s="3"/>
      <c r="L121" s="3"/>
      <c r="M121" s="42"/>
      <c r="N121" s="42"/>
      <c r="O121" s="12"/>
      <c r="P121" s="12"/>
      <c r="Q121" s="12"/>
      <c r="R121" s="12"/>
      <c r="S121" s="2"/>
      <c r="T121" s="12"/>
      <c r="U121" s="12"/>
      <c r="V121" s="12"/>
      <c r="W121" s="12"/>
      <c r="X121" s="12"/>
      <c r="Y121" s="12"/>
      <c r="Z121" s="12"/>
    </row>
    <row r="122" spans="1:26" ht="86.25" customHeight="1">
      <c r="A122" s="36">
        <v>19</v>
      </c>
      <c r="B122" s="35" t="s">
        <v>61</v>
      </c>
      <c r="C122" s="34" t="s">
        <v>99</v>
      </c>
      <c r="D122" s="34" t="s">
        <v>30</v>
      </c>
      <c r="E122" s="27" t="s">
        <v>8</v>
      </c>
      <c r="F122" s="3">
        <f>F123+F124+F125+F127</f>
        <v>30263.7</v>
      </c>
      <c r="G122" s="3">
        <f>G123+G124+G125+G127</f>
        <v>30263.7</v>
      </c>
      <c r="H122" s="3">
        <f>H123+H124+H125+H127</f>
        <v>28230.5</v>
      </c>
      <c r="I122" s="3">
        <f>I123+I124+I125+I127</f>
        <v>28230.5</v>
      </c>
      <c r="J122" s="3">
        <f>I122/F122*100</f>
        <v>93.28172034483556</v>
      </c>
      <c r="K122" s="3">
        <f>I122/G122*100</f>
        <v>93.28172034483556</v>
      </c>
      <c r="L122" s="3">
        <f>I122/H122*100</f>
        <v>100</v>
      </c>
      <c r="M122" s="44" t="s">
        <v>140</v>
      </c>
      <c r="N122" s="48" t="s">
        <v>83</v>
      </c>
      <c r="O122" s="12">
        <f>P122+Q122+R122</f>
        <v>7</v>
      </c>
      <c r="P122" s="12">
        <v>0</v>
      </c>
      <c r="Q122" s="12">
        <v>5</v>
      </c>
      <c r="R122" s="12">
        <v>2</v>
      </c>
      <c r="S122" s="2">
        <v>57.2</v>
      </c>
      <c r="T122" s="12"/>
      <c r="U122" s="12"/>
      <c r="V122" s="12"/>
      <c r="W122" s="12"/>
      <c r="X122" s="12"/>
      <c r="Y122" s="12"/>
      <c r="Z122" s="12"/>
    </row>
    <row r="123" spans="1:26" ht="46.5" customHeight="1">
      <c r="A123" s="36"/>
      <c r="B123" s="35"/>
      <c r="C123" s="34"/>
      <c r="D123" s="34"/>
      <c r="E123" s="27" t="s">
        <v>9</v>
      </c>
      <c r="F123" s="3"/>
      <c r="G123" s="3"/>
      <c r="H123" s="3"/>
      <c r="I123" s="3"/>
      <c r="J123" s="3"/>
      <c r="K123" s="3"/>
      <c r="L123" s="3"/>
      <c r="M123" s="43"/>
      <c r="N123" s="49"/>
      <c r="O123" s="12"/>
      <c r="P123" s="12"/>
      <c r="Q123" s="12"/>
      <c r="R123" s="12"/>
      <c r="S123" s="2"/>
      <c r="T123" s="12"/>
      <c r="U123" s="12"/>
      <c r="V123" s="12"/>
      <c r="W123" s="12"/>
      <c r="X123" s="12"/>
      <c r="Y123" s="12"/>
      <c r="Z123" s="12"/>
    </row>
    <row r="124" spans="1:26" ht="55.5" customHeight="1">
      <c r="A124" s="36"/>
      <c r="B124" s="35"/>
      <c r="C124" s="34"/>
      <c r="D124" s="34"/>
      <c r="E124" s="27" t="s">
        <v>1</v>
      </c>
      <c r="F124" s="3"/>
      <c r="G124" s="3"/>
      <c r="H124" s="3"/>
      <c r="I124" s="3"/>
      <c r="J124" s="3" t="s">
        <v>0</v>
      </c>
      <c r="K124" s="3" t="s">
        <v>0</v>
      </c>
      <c r="L124" s="3" t="s">
        <v>0</v>
      </c>
      <c r="M124" s="43"/>
      <c r="N124" s="49"/>
      <c r="O124" s="12"/>
      <c r="P124" s="12"/>
      <c r="Q124" s="12"/>
      <c r="R124" s="12"/>
      <c r="S124" s="2"/>
      <c r="T124" s="12"/>
      <c r="U124" s="12"/>
      <c r="V124" s="12"/>
      <c r="W124" s="12"/>
      <c r="X124" s="12"/>
      <c r="Y124" s="12"/>
      <c r="Z124" s="12"/>
    </row>
    <row r="125" spans="1:26" ht="48.75" customHeight="1">
      <c r="A125" s="36"/>
      <c r="B125" s="35"/>
      <c r="C125" s="34"/>
      <c r="D125" s="34"/>
      <c r="E125" s="27" t="s">
        <v>10</v>
      </c>
      <c r="F125" s="3">
        <v>30263.7</v>
      </c>
      <c r="G125" s="3">
        <v>30263.7</v>
      </c>
      <c r="H125" s="3">
        <v>28230.5</v>
      </c>
      <c r="I125" s="3">
        <v>28230.5</v>
      </c>
      <c r="J125" s="3">
        <f>I125/F125*100</f>
        <v>93.28172034483556</v>
      </c>
      <c r="K125" s="3">
        <f>I125/G125*100</f>
        <v>93.28172034483556</v>
      </c>
      <c r="L125" s="3">
        <f>I125/H125*100</f>
        <v>100</v>
      </c>
      <c r="M125" s="43"/>
      <c r="N125" s="49"/>
      <c r="O125" s="12"/>
      <c r="P125" s="12"/>
      <c r="Q125" s="12"/>
      <c r="R125" s="12"/>
      <c r="S125" s="2"/>
      <c r="T125" s="12"/>
      <c r="U125" s="12"/>
      <c r="V125" s="12"/>
      <c r="W125" s="12"/>
      <c r="X125" s="12"/>
      <c r="Y125" s="12"/>
      <c r="Z125" s="12"/>
    </row>
    <row r="126" spans="1:26" ht="48.75" customHeight="1">
      <c r="A126" s="36"/>
      <c r="B126" s="35"/>
      <c r="C126" s="34"/>
      <c r="D126" s="34"/>
      <c r="E126" s="27" t="s">
        <v>14</v>
      </c>
      <c r="F126" s="3"/>
      <c r="G126" s="3"/>
      <c r="H126" s="3"/>
      <c r="I126" s="3"/>
      <c r="J126" s="3"/>
      <c r="K126" s="3"/>
      <c r="L126" s="3"/>
      <c r="M126" s="43"/>
      <c r="N126" s="49"/>
      <c r="O126" s="12"/>
      <c r="P126" s="12"/>
      <c r="Q126" s="12"/>
      <c r="R126" s="12"/>
      <c r="S126" s="2"/>
      <c r="T126" s="12"/>
      <c r="U126" s="12"/>
      <c r="V126" s="12"/>
      <c r="W126" s="12"/>
      <c r="X126" s="12"/>
      <c r="Y126" s="12"/>
      <c r="Z126" s="12"/>
    </row>
    <row r="127" spans="1:26" ht="95.25" customHeight="1">
      <c r="A127" s="36"/>
      <c r="B127" s="35"/>
      <c r="C127" s="34"/>
      <c r="D127" s="34"/>
      <c r="E127" s="27" t="s">
        <v>11</v>
      </c>
      <c r="F127" s="3"/>
      <c r="G127" s="3"/>
      <c r="H127" s="3"/>
      <c r="I127" s="3"/>
      <c r="J127" s="3"/>
      <c r="K127" s="3"/>
      <c r="L127" s="3"/>
      <c r="M127" s="45"/>
      <c r="N127" s="50"/>
      <c r="O127" s="12"/>
      <c r="P127" s="12"/>
      <c r="Q127" s="12"/>
      <c r="R127" s="12"/>
      <c r="S127" s="2"/>
      <c r="T127" s="12"/>
      <c r="U127" s="12"/>
      <c r="V127" s="12"/>
      <c r="W127" s="12"/>
      <c r="X127" s="12"/>
      <c r="Y127" s="12"/>
      <c r="Z127" s="12"/>
    </row>
    <row r="128" spans="1:26" ht="89.25" customHeight="1">
      <c r="A128" s="38">
        <v>20</v>
      </c>
      <c r="B128" s="44" t="s">
        <v>62</v>
      </c>
      <c r="C128" s="46" t="s">
        <v>110</v>
      </c>
      <c r="D128" s="46" t="s">
        <v>32</v>
      </c>
      <c r="E128" s="27" t="s">
        <v>8</v>
      </c>
      <c r="F128" s="3">
        <f>F129+F130+F131+F133</f>
        <v>482021.60000000003</v>
      </c>
      <c r="G128" s="3">
        <f>G129+G130+G131+G133</f>
        <v>487613</v>
      </c>
      <c r="H128" s="3">
        <f>H129+H130+H131+H133</f>
        <v>479407.8</v>
      </c>
      <c r="I128" s="3">
        <f>I129+I130+I131+I133</f>
        <v>479407.8</v>
      </c>
      <c r="J128" s="3">
        <f>I128/F128*100</f>
        <v>99.45774214267576</v>
      </c>
      <c r="K128" s="3">
        <f>I128/G128*100</f>
        <v>98.31727209898014</v>
      </c>
      <c r="L128" s="3">
        <f>I128/H128*100</f>
        <v>100</v>
      </c>
      <c r="M128" s="35" t="s">
        <v>141</v>
      </c>
      <c r="N128" s="44" t="s">
        <v>76</v>
      </c>
      <c r="O128" s="12">
        <f>P128+Q128+R128</f>
        <v>8</v>
      </c>
      <c r="P128" s="12">
        <v>5</v>
      </c>
      <c r="Q128" s="12">
        <v>2</v>
      </c>
      <c r="R128" s="12">
        <v>1</v>
      </c>
      <c r="S128" s="2">
        <v>81.2</v>
      </c>
      <c r="T128" s="12"/>
      <c r="U128" s="12"/>
      <c r="V128" s="12"/>
      <c r="W128" s="12"/>
      <c r="X128" s="12"/>
      <c r="Y128" s="12"/>
      <c r="Z128" s="12"/>
    </row>
    <row r="129" spans="1:26" ht="72" customHeight="1">
      <c r="A129" s="39"/>
      <c r="B129" s="43"/>
      <c r="C129" s="47"/>
      <c r="D129" s="47"/>
      <c r="E129" s="27" t="s">
        <v>9</v>
      </c>
      <c r="F129" s="3">
        <v>4032.5</v>
      </c>
      <c r="G129" s="3">
        <v>4292.8</v>
      </c>
      <c r="H129" s="3">
        <v>4292.8</v>
      </c>
      <c r="I129" s="3">
        <v>4292.8</v>
      </c>
      <c r="J129" s="3">
        <f>I129/F129*100</f>
        <v>106.4550526968382</v>
      </c>
      <c r="K129" s="3">
        <f>I129/G129*100</f>
        <v>100</v>
      </c>
      <c r="L129" s="3">
        <f>I129/H129*100</f>
        <v>100</v>
      </c>
      <c r="M129" s="35"/>
      <c r="N129" s="43"/>
      <c r="O129" s="12"/>
      <c r="P129" s="12"/>
      <c r="Q129" s="12"/>
      <c r="R129" s="12"/>
      <c r="S129" s="2"/>
      <c r="T129" s="12"/>
      <c r="U129" s="12"/>
      <c r="V129" s="12"/>
      <c r="W129" s="12"/>
      <c r="X129" s="12"/>
      <c r="Y129" s="12"/>
      <c r="Z129" s="12"/>
    </row>
    <row r="130" spans="1:26" ht="60.75" customHeight="1">
      <c r="A130" s="39"/>
      <c r="B130" s="43"/>
      <c r="C130" s="47"/>
      <c r="D130" s="47"/>
      <c r="E130" s="27" t="s">
        <v>1</v>
      </c>
      <c r="F130" s="3">
        <v>1104.4</v>
      </c>
      <c r="G130" s="3">
        <v>1104.4</v>
      </c>
      <c r="H130" s="3">
        <v>1104.4</v>
      </c>
      <c r="I130" s="3">
        <v>1104.4</v>
      </c>
      <c r="J130" s="3">
        <f>I130/F130*100</f>
        <v>100</v>
      </c>
      <c r="K130" s="3">
        <f>I130/G130*100</f>
        <v>100</v>
      </c>
      <c r="L130" s="3">
        <f>I130/H130*100</f>
        <v>100</v>
      </c>
      <c r="M130" s="35"/>
      <c r="N130" s="43"/>
      <c r="O130" s="12"/>
      <c r="P130" s="12"/>
      <c r="Q130" s="12"/>
      <c r="R130" s="12"/>
      <c r="S130" s="2"/>
      <c r="T130" s="12"/>
      <c r="U130" s="12"/>
      <c r="V130" s="12"/>
      <c r="W130" s="12"/>
      <c r="X130" s="12"/>
      <c r="Y130" s="12"/>
      <c r="Z130" s="12"/>
    </row>
    <row r="131" spans="1:26" ht="69" customHeight="1">
      <c r="A131" s="39"/>
      <c r="B131" s="43"/>
      <c r="C131" s="47"/>
      <c r="D131" s="47"/>
      <c r="E131" s="27" t="s">
        <v>10</v>
      </c>
      <c r="F131" s="3">
        <v>476884.7</v>
      </c>
      <c r="G131" s="3">
        <v>482215.8</v>
      </c>
      <c r="H131" s="3">
        <v>474010.6</v>
      </c>
      <c r="I131" s="3">
        <v>474010.6</v>
      </c>
      <c r="J131" s="3">
        <f>I131/F131*100</f>
        <v>99.39731763254304</v>
      </c>
      <c r="K131" s="3">
        <f>I131/G131*100</f>
        <v>98.29843816813965</v>
      </c>
      <c r="L131" s="3">
        <f>I131/H131*100</f>
        <v>100</v>
      </c>
      <c r="M131" s="35"/>
      <c r="N131" s="43"/>
      <c r="O131" s="12"/>
      <c r="P131" s="12"/>
      <c r="Q131" s="12"/>
      <c r="R131" s="12"/>
      <c r="S131" s="2"/>
      <c r="T131" s="12"/>
      <c r="U131" s="12"/>
      <c r="V131" s="12"/>
      <c r="W131" s="12"/>
      <c r="X131" s="12"/>
      <c r="Y131" s="12"/>
      <c r="Z131" s="12"/>
    </row>
    <row r="132" spans="1:26" ht="71.25" customHeight="1">
      <c r="A132" s="39"/>
      <c r="B132" s="43"/>
      <c r="C132" s="47"/>
      <c r="D132" s="47"/>
      <c r="E132" s="27" t="s">
        <v>14</v>
      </c>
      <c r="F132" s="3"/>
      <c r="G132" s="3" t="s">
        <v>0</v>
      </c>
      <c r="H132" s="3" t="s">
        <v>0</v>
      </c>
      <c r="I132" s="3" t="s">
        <v>0</v>
      </c>
      <c r="J132" s="3" t="s">
        <v>0</v>
      </c>
      <c r="K132" s="3" t="s">
        <v>0</v>
      </c>
      <c r="L132" s="3" t="s">
        <v>0</v>
      </c>
      <c r="M132" s="35"/>
      <c r="N132" s="43"/>
      <c r="O132" s="12"/>
      <c r="P132" s="12"/>
      <c r="Q132" s="12"/>
      <c r="R132" s="12"/>
      <c r="S132" s="2"/>
      <c r="T132" s="12"/>
      <c r="U132" s="12"/>
      <c r="V132" s="12"/>
      <c r="W132" s="12"/>
      <c r="X132" s="12"/>
      <c r="Y132" s="12"/>
      <c r="Z132" s="12"/>
    </row>
    <row r="133" spans="1:26" ht="54.75" customHeight="1">
      <c r="A133" s="37"/>
      <c r="B133" s="45"/>
      <c r="C133" s="33"/>
      <c r="D133" s="33"/>
      <c r="E133" s="27" t="s">
        <v>11</v>
      </c>
      <c r="F133" s="3"/>
      <c r="G133" s="3"/>
      <c r="H133" s="3"/>
      <c r="I133" s="3"/>
      <c r="J133" s="3"/>
      <c r="K133" s="3"/>
      <c r="L133" s="3"/>
      <c r="M133" s="35"/>
      <c r="N133" s="45"/>
      <c r="O133" s="12"/>
      <c r="P133" s="12"/>
      <c r="Q133" s="12"/>
      <c r="R133" s="12"/>
      <c r="S133" s="2"/>
      <c r="T133" s="12"/>
      <c r="U133" s="12"/>
      <c r="V133" s="12"/>
      <c r="W133" s="12"/>
      <c r="X133" s="12"/>
      <c r="Y133" s="12"/>
      <c r="Z133" s="12"/>
    </row>
    <row r="134" spans="1:26" ht="61.5" customHeight="1">
      <c r="A134" s="36">
        <v>21</v>
      </c>
      <c r="B134" s="35" t="s">
        <v>63</v>
      </c>
      <c r="C134" s="34" t="s">
        <v>112</v>
      </c>
      <c r="D134" s="34" t="s">
        <v>28</v>
      </c>
      <c r="E134" s="27" t="s">
        <v>8</v>
      </c>
      <c r="F134" s="3">
        <f>F135+F136+F137+F139</f>
        <v>126454.8</v>
      </c>
      <c r="G134" s="3">
        <f>G135+G136+G137+G139</f>
        <v>154209.8</v>
      </c>
      <c r="H134" s="3">
        <f>H135+H136+H137+H139</f>
        <v>105216.2</v>
      </c>
      <c r="I134" s="3">
        <f>I135+I136+I137+I139</f>
        <v>105216.2</v>
      </c>
      <c r="J134" s="3">
        <f>I134/F134*100</f>
        <v>83.20459168018928</v>
      </c>
      <c r="K134" s="3">
        <f>I134/G134*100</f>
        <v>68.22925650639583</v>
      </c>
      <c r="L134" s="3">
        <f>I134/H134*100</f>
        <v>100</v>
      </c>
      <c r="M134" s="35" t="s">
        <v>111</v>
      </c>
      <c r="N134" s="40" t="s">
        <v>87</v>
      </c>
      <c r="O134" s="12">
        <f>P134+Q134+R134</f>
        <v>16</v>
      </c>
      <c r="P134" s="12">
        <v>9</v>
      </c>
      <c r="Q134" s="12">
        <v>2</v>
      </c>
      <c r="R134" s="12">
        <v>5</v>
      </c>
      <c r="S134" s="2">
        <v>68.2</v>
      </c>
      <c r="T134" s="12"/>
      <c r="U134" s="12"/>
      <c r="V134" s="12"/>
      <c r="W134" s="12"/>
      <c r="X134" s="12"/>
      <c r="Y134" s="12"/>
      <c r="Z134" s="12"/>
    </row>
    <row r="135" spans="1:26" ht="93" customHeight="1">
      <c r="A135" s="36"/>
      <c r="B135" s="35"/>
      <c r="C135" s="34"/>
      <c r="D135" s="34"/>
      <c r="E135" s="27" t="s">
        <v>9</v>
      </c>
      <c r="F135" s="3"/>
      <c r="G135" s="3"/>
      <c r="H135" s="3"/>
      <c r="I135" s="3"/>
      <c r="J135" s="3"/>
      <c r="K135" s="3"/>
      <c r="L135" s="3"/>
      <c r="M135" s="42"/>
      <c r="N135" s="41"/>
      <c r="O135" s="12"/>
      <c r="P135" s="12"/>
      <c r="Q135" s="12"/>
      <c r="R135" s="12"/>
      <c r="S135" s="2"/>
      <c r="T135" s="12"/>
      <c r="U135" s="12"/>
      <c r="V135" s="12"/>
      <c r="W135" s="12"/>
      <c r="X135" s="12"/>
      <c r="Y135" s="12"/>
      <c r="Z135" s="12"/>
    </row>
    <row r="136" spans="1:26" ht="84" customHeight="1">
      <c r="A136" s="36"/>
      <c r="B136" s="35"/>
      <c r="C136" s="34"/>
      <c r="D136" s="34"/>
      <c r="E136" s="27" t="s">
        <v>1</v>
      </c>
      <c r="F136" s="3">
        <v>4000</v>
      </c>
      <c r="G136" s="3">
        <v>4000</v>
      </c>
      <c r="H136" s="3">
        <v>3988.8</v>
      </c>
      <c r="I136" s="3">
        <v>3988.8</v>
      </c>
      <c r="J136" s="3">
        <f>I136/F136*100</f>
        <v>99.72000000000001</v>
      </c>
      <c r="K136" s="3">
        <f>I136/G136*100</f>
        <v>99.72000000000001</v>
      </c>
      <c r="L136" s="3">
        <f>I136/H136*100</f>
        <v>100</v>
      </c>
      <c r="M136" s="42"/>
      <c r="N136" s="41"/>
      <c r="O136" s="12"/>
      <c r="P136" s="12"/>
      <c r="Q136" s="12"/>
      <c r="R136" s="12"/>
      <c r="S136" s="2"/>
      <c r="T136" s="12"/>
      <c r="U136" s="12"/>
      <c r="V136" s="12"/>
      <c r="W136" s="12"/>
      <c r="X136" s="12"/>
      <c r="Y136" s="12"/>
      <c r="Z136" s="12"/>
    </row>
    <row r="137" spans="1:26" ht="75" customHeight="1">
      <c r="A137" s="36"/>
      <c r="B137" s="35"/>
      <c r="C137" s="34"/>
      <c r="D137" s="34"/>
      <c r="E137" s="27" t="s">
        <v>10</v>
      </c>
      <c r="F137" s="3">
        <v>122454.8</v>
      </c>
      <c r="G137" s="3">
        <v>150209.8</v>
      </c>
      <c r="H137" s="3">
        <v>101227.4</v>
      </c>
      <c r="I137" s="3">
        <v>101227.4</v>
      </c>
      <c r="J137" s="3">
        <f>I137/F137*100</f>
        <v>82.66511398491524</v>
      </c>
      <c r="K137" s="3">
        <f>I137/G137*100</f>
        <v>67.39067624083116</v>
      </c>
      <c r="L137" s="3">
        <f>I137/H137*100</f>
        <v>100</v>
      </c>
      <c r="M137" s="42"/>
      <c r="N137" s="41"/>
      <c r="O137" s="12"/>
      <c r="P137" s="12"/>
      <c r="Q137" s="12"/>
      <c r="R137" s="12"/>
      <c r="S137" s="2"/>
      <c r="T137" s="12"/>
      <c r="U137" s="12"/>
      <c r="V137" s="12"/>
      <c r="W137" s="12"/>
      <c r="X137" s="12"/>
      <c r="Y137" s="12"/>
      <c r="Z137" s="12"/>
    </row>
    <row r="138" spans="1:26" ht="78.75" customHeight="1">
      <c r="A138" s="36"/>
      <c r="B138" s="35"/>
      <c r="C138" s="34"/>
      <c r="D138" s="34"/>
      <c r="E138" s="27" t="s">
        <v>14</v>
      </c>
      <c r="F138" s="3"/>
      <c r="G138" s="3">
        <v>45000</v>
      </c>
      <c r="H138" s="3">
        <v>27956.5</v>
      </c>
      <c r="I138" s="3">
        <v>27956.5</v>
      </c>
      <c r="J138" s="3"/>
      <c r="K138" s="3">
        <f>I138/G138*100</f>
        <v>62.12555555555556</v>
      </c>
      <c r="L138" s="3">
        <f>I138/H138*100</f>
        <v>100</v>
      </c>
      <c r="M138" s="42"/>
      <c r="N138" s="41"/>
      <c r="O138" s="12"/>
      <c r="P138" s="12"/>
      <c r="Q138" s="12"/>
      <c r="R138" s="12"/>
      <c r="S138" s="2"/>
      <c r="T138" s="12"/>
      <c r="U138" s="12"/>
      <c r="V138" s="12"/>
      <c r="W138" s="12"/>
      <c r="X138" s="12"/>
      <c r="Y138" s="12"/>
      <c r="Z138" s="12"/>
    </row>
    <row r="139" spans="1:26" ht="69.75" customHeight="1">
      <c r="A139" s="36"/>
      <c r="B139" s="35"/>
      <c r="C139" s="34"/>
      <c r="D139" s="34"/>
      <c r="E139" s="27" t="s">
        <v>11</v>
      </c>
      <c r="F139" s="3"/>
      <c r="G139" s="3"/>
      <c r="H139" s="3"/>
      <c r="I139" s="3"/>
      <c r="J139" s="3"/>
      <c r="K139" s="3"/>
      <c r="L139" s="3" t="s">
        <v>0</v>
      </c>
      <c r="M139" s="42"/>
      <c r="N139" s="41"/>
      <c r="O139" s="12"/>
      <c r="P139" s="12"/>
      <c r="Q139" s="12"/>
      <c r="R139" s="12"/>
      <c r="S139" s="2"/>
      <c r="T139" s="12"/>
      <c r="U139" s="12"/>
      <c r="V139" s="12"/>
      <c r="W139" s="12"/>
      <c r="X139" s="12"/>
      <c r="Y139" s="12"/>
      <c r="Z139" s="12"/>
    </row>
    <row r="140" spans="1:26" ht="15">
      <c r="A140" s="10"/>
      <c r="B140" s="24"/>
      <c r="C140" s="10"/>
      <c r="D140" s="10"/>
      <c r="E140" s="24"/>
      <c r="F140" s="25"/>
      <c r="G140" s="25"/>
      <c r="H140" s="25"/>
      <c r="I140" s="25"/>
      <c r="J140" s="25"/>
      <c r="K140" s="25"/>
      <c r="L140" s="25"/>
      <c r="M140" s="24"/>
      <c r="N140" s="24"/>
      <c r="O140" s="12"/>
      <c r="P140" s="12"/>
      <c r="Q140" s="12"/>
      <c r="R140" s="12"/>
      <c r="S140" s="2"/>
      <c r="T140" s="12"/>
      <c r="U140" s="12"/>
      <c r="V140" s="12"/>
      <c r="W140" s="12"/>
      <c r="X140" s="12"/>
      <c r="Y140" s="12"/>
      <c r="Z140" s="12"/>
    </row>
    <row r="141" spans="1:26" ht="15">
      <c r="A141" s="10"/>
      <c r="B141" s="24"/>
      <c r="C141" s="10"/>
      <c r="D141" s="10"/>
      <c r="E141" s="24"/>
      <c r="F141" s="25"/>
      <c r="G141" s="25"/>
      <c r="H141" s="25"/>
      <c r="I141" s="25"/>
      <c r="J141" s="25"/>
      <c r="K141" s="25"/>
      <c r="L141" s="25"/>
      <c r="M141" s="24"/>
      <c r="N141" s="24"/>
      <c r="O141" s="12"/>
      <c r="P141" s="12"/>
      <c r="Q141" s="12"/>
      <c r="R141" s="12"/>
      <c r="S141" s="2"/>
      <c r="T141" s="12"/>
      <c r="U141" s="12"/>
      <c r="V141" s="12"/>
      <c r="W141" s="12"/>
      <c r="X141" s="12"/>
      <c r="Y141" s="12"/>
      <c r="Z141" s="12"/>
    </row>
    <row r="142" spans="1:26" ht="15">
      <c r="A142" s="10"/>
      <c r="B142" s="24"/>
      <c r="C142" s="10"/>
      <c r="D142" s="10"/>
      <c r="E142" s="24"/>
      <c r="F142" s="25"/>
      <c r="G142" s="25"/>
      <c r="H142" s="25"/>
      <c r="I142" s="25"/>
      <c r="J142" s="25"/>
      <c r="K142" s="25"/>
      <c r="L142" s="25"/>
      <c r="M142" s="24"/>
      <c r="N142" s="24"/>
      <c r="O142" s="12"/>
      <c r="P142" s="12"/>
      <c r="Q142" s="12"/>
      <c r="R142" s="12"/>
      <c r="S142" s="2"/>
      <c r="T142" s="12"/>
      <c r="U142" s="12"/>
      <c r="V142" s="12"/>
      <c r="W142" s="12"/>
      <c r="X142" s="12"/>
      <c r="Y142" s="12"/>
      <c r="Z142" s="12"/>
    </row>
    <row r="143" spans="1:26" ht="15">
      <c r="A143" s="10"/>
      <c r="B143" s="24"/>
      <c r="C143" s="10"/>
      <c r="D143" s="10"/>
      <c r="E143" s="24"/>
      <c r="F143" s="25"/>
      <c r="G143" s="25"/>
      <c r="H143" s="25"/>
      <c r="I143" s="25"/>
      <c r="J143" s="25"/>
      <c r="K143" s="25"/>
      <c r="L143" s="25"/>
      <c r="M143" s="24"/>
      <c r="N143" s="24"/>
      <c r="O143" s="12"/>
      <c r="P143" s="12"/>
      <c r="Q143" s="12"/>
      <c r="R143" s="12"/>
      <c r="S143" s="2"/>
      <c r="T143" s="12"/>
      <c r="U143" s="12"/>
      <c r="V143" s="12"/>
      <c r="W143" s="12"/>
      <c r="X143" s="12"/>
      <c r="Y143" s="12"/>
      <c r="Z143" s="12"/>
    </row>
    <row r="144" spans="1:26" ht="15">
      <c r="A144" s="10"/>
      <c r="B144" s="24"/>
      <c r="C144" s="10"/>
      <c r="D144" s="10"/>
      <c r="E144" s="24"/>
      <c r="F144" s="25"/>
      <c r="G144" s="25"/>
      <c r="H144" s="25"/>
      <c r="I144" s="25"/>
      <c r="J144" s="25"/>
      <c r="K144" s="25"/>
      <c r="L144" s="25"/>
      <c r="M144" s="24"/>
      <c r="N144" s="24"/>
      <c r="O144" s="12"/>
      <c r="P144" s="12"/>
      <c r="Q144" s="12"/>
      <c r="R144" s="12"/>
      <c r="S144" s="2"/>
      <c r="T144" s="12"/>
      <c r="U144" s="12"/>
      <c r="V144" s="12"/>
      <c r="W144" s="12"/>
      <c r="X144" s="12"/>
      <c r="Y144" s="12"/>
      <c r="Z144" s="12"/>
    </row>
    <row r="145" spans="1:26" ht="15">
      <c r="A145" s="10"/>
      <c r="B145" s="24"/>
      <c r="C145" s="10"/>
      <c r="D145" s="10"/>
      <c r="E145" s="24"/>
      <c r="F145" s="25"/>
      <c r="G145" s="25"/>
      <c r="H145" s="25"/>
      <c r="I145" s="25"/>
      <c r="J145" s="25"/>
      <c r="K145" s="25"/>
      <c r="L145" s="25"/>
      <c r="M145" s="24"/>
      <c r="N145" s="24"/>
      <c r="O145" s="12"/>
      <c r="P145" s="12"/>
      <c r="Q145" s="12"/>
      <c r="R145" s="12"/>
      <c r="S145" s="2"/>
      <c r="T145" s="12"/>
      <c r="U145" s="12"/>
      <c r="V145" s="12"/>
      <c r="W145" s="12"/>
      <c r="X145" s="12"/>
      <c r="Y145" s="12"/>
      <c r="Z145" s="12"/>
    </row>
    <row r="146" spans="1:26" ht="15">
      <c r="A146" s="10"/>
      <c r="B146" s="24"/>
      <c r="C146" s="10"/>
      <c r="D146" s="10"/>
      <c r="E146" s="24"/>
      <c r="F146" s="25"/>
      <c r="G146" s="25"/>
      <c r="H146" s="25"/>
      <c r="I146" s="25"/>
      <c r="J146" s="25"/>
      <c r="K146" s="25"/>
      <c r="L146" s="25"/>
      <c r="M146" s="24"/>
      <c r="N146" s="24"/>
      <c r="O146" s="12"/>
      <c r="P146" s="12"/>
      <c r="Q146" s="12"/>
      <c r="R146" s="12"/>
      <c r="S146" s="2"/>
      <c r="T146" s="12"/>
      <c r="U146" s="12"/>
      <c r="V146" s="12"/>
      <c r="W146" s="12"/>
      <c r="X146" s="12"/>
      <c r="Y146" s="12"/>
      <c r="Z146" s="12"/>
    </row>
    <row r="147" spans="1:26" ht="15">
      <c r="A147" s="10"/>
      <c r="B147" s="24"/>
      <c r="C147" s="10"/>
      <c r="D147" s="10"/>
      <c r="E147" s="24"/>
      <c r="F147" s="25"/>
      <c r="G147" s="25"/>
      <c r="H147" s="25"/>
      <c r="I147" s="25"/>
      <c r="J147" s="25"/>
      <c r="K147" s="25"/>
      <c r="L147" s="25"/>
      <c r="M147" s="24"/>
      <c r="N147" s="24"/>
      <c r="O147" s="12"/>
      <c r="P147" s="12"/>
      <c r="Q147" s="12"/>
      <c r="R147" s="12"/>
      <c r="S147" s="2"/>
      <c r="T147" s="12"/>
      <c r="U147" s="12"/>
      <c r="V147" s="12"/>
      <c r="W147" s="12"/>
      <c r="X147" s="12"/>
      <c r="Y147" s="12"/>
      <c r="Z147" s="12"/>
    </row>
    <row r="148" spans="1:26" ht="15">
      <c r="A148" s="10"/>
      <c r="B148" s="24"/>
      <c r="C148" s="10"/>
      <c r="D148" s="10"/>
      <c r="E148" s="24"/>
      <c r="F148" s="25"/>
      <c r="G148" s="25"/>
      <c r="H148" s="25"/>
      <c r="I148" s="25"/>
      <c r="J148" s="25"/>
      <c r="K148" s="25"/>
      <c r="L148" s="25"/>
      <c r="M148" s="24"/>
      <c r="N148" s="24"/>
      <c r="O148" s="12"/>
      <c r="P148" s="12"/>
      <c r="Q148" s="12"/>
      <c r="R148" s="12"/>
      <c r="S148" s="2"/>
      <c r="T148" s="12"/>
      <c r="U148" s="12"/>
      <c r="V148" s="12"/>
      <c r="W148" s="12"/>
      <c r="X148" s="12"/>
      <c r="Y148" s="12"/>
      <c r="Z148" s="12"/>
    </row>
    <row r="149" spans="1:26" ht="15">
      <c r="A149" s="10"/>
      <c r="B149" s="24"/>
      <c r="C149" s="10"/>
      <c r="D149" s="10"/>
      <c r="E149" s="24"/>
      <c r="F149" s="25"/>
      <c r="G149" s="25"/>
      <c r="H149" s="25"/>
      <c r="I149" s="25"/>
      <c r="J149" s="25"/>
      <c r="K149" s="25"/>
      <c r="L149" s="25"/>
      <c r="M149" s="24"/>
      <c r="N149" s="24"/>
      <c r="O149" s="12"/>
      <c r="P149" s="12"/>
      <c r="Q149" s="12"/>
      <c r="R149" s="12"/>
      <c r="S149" s="2"/>
      <c r="T149" s="12"/>
      <c r="U149" s="12"/>
      <c r="V149" s="12"/>
      <c r="W149" s="12"/>
      <c r="X149" s="12"/>
      <c r="Y149" s="12"/>
      <c r="Z149" s="12"/>
    </row>
    <row r="150" spans="1:26" ht="15">
      <c r="A150" s="10"/>
      <c r="B150" s="24"/>
      <c r="C150" s="10"/>
      <c r="D150" s="10"/>
      <c r="E150" s="24"/>
      <c r="F150" s="25"/>
      <c r="G150" s="25"/>
      <c r="H150" s="25"/>
      <c r="I150" s="25"/>
      <c r="J150" s="25"/>
      <c r="K150" s="25"/>
      <c r="L150" s="25"/>
      <c r="M150" s="24"/>
      <c r="N150" s="24"/>
      <c r="O150" s="12"/>
      <c r="P150" s="12"/>
      <c r="Q150" s="12"/>
      <c r="R150" s="12"/>
      <c r="S150" s="2"/>
      <c r="T150" s="12"/>
      <c r="U150" s="12"/>
      <c r="V150" s="12"/>
      <c r="W150" s="12"/>
      <c r="X150" s="12"/>
      <c r="Y150" s="12"/>
      <c r="Z150" s="12"/>
    </row>
    <row r="151" spans="1:26" ht="15">
      <c r="A151" s="10"/>
      <c r="B151" s="24"/>
      <c r="C151" s="10"/>
      <c r="D151" s="10"/>
      <c r="E151" s="24"/>
      <c r="F151" s="25"/>
      <c r="G151" s="25"/>
      <c r="H151" s="25"/>
      <c r="I151" s="25"/>
      <c r="J151" s="25"/>
      <c r="K151" s="25"/>
      <c r="L151" s="25"/>
      <c r="M151" s="24"/>
      <c r="N151" s="24"/>
      <c r="O151" s="12"/>
      <c r="P151" s="12"/>
      <c r="Q151" s="12"/>
      <c r="R151" s="12"/>
      <c r="S151" s="2"/>
      <c r="T151" s="12"/>
      <c r="U151" s="12"/>
      <c r="V151" s="12"/>
      <c r="W151" s="12"/>
      <c r="X151" s="12"/>
      <c r="Y151" s="12"/>
      <c r="Z151" s="12"/>
    </row>
    <row r="152" spans="1:26" ht="15">
      <c r="A152" s="10"/>
      <c r="B152" s="24"/>
      <c r="C152" s="10"/>
      <c r="D152" s="10"/>
      <c r="E152" s="24"/>
      <c r="F152" s="25"/>
      <c r="G152" s="25"/>
      <c r="H152" s="25"/>
      <c r="I152" s="25"/>
      <c r="J152" s="25"/>
      <c r="K152" s="25"/>
      <c r="L152" s="25"/>
      <c r="M152" s="24"/>
      <c r="N152" s="24"/>
      <c r="O152" s="12"/>
      <c r="P152" s="12"/>
      <c r="Q152" s="12"/>
      <c r="R152" s="12"/>
      <c r="S152" s="2"/>
      <c r="T152" s="12"/>
      <c r="U152" s="12"/>
      <c r="V152" s="12"/>
      <c r="W152" s="12"/>
      <c r="X152" s="12"/>
      <c r="Y152" s="12"/>
      <c r="Z152" s="12"/>
    </row>
    <row r="153" spans="1:26" ht="15">
      <c r="A153" s="10"/>
      <c r="B153" s="24"/>
      <c r="C153" s="10"/>
      <c r="D153" s="10"/>
      <c r="E153" s="24"/>
      <c r="F153" s="25"/>
      <c r="G153" s="25"/>
      <c r="H153" s="25"/>
      <c r="I153" s="25"/>
      <c r="J153" s="25"/>
      <c r="K153" s="25"/>
      <c r="L153" s="25"/>
      <c r="M153" s="24"/>
      <c r="N153" s="24"/>
      <c r="O153" s="12"/>
      <c r="P153" s="12"/>
      <c r="Q153" s="12"/>
      <c r="R153" s="12"/>
      <c r="S153" s="2"/>
      <c r="T153" s="12"/>
      <c r="U153" s="12"/>
      <c r="V153" s="12"/>
      <c r="W153" s="12"/>
      <c r="X153" s="12"/>
      <c r="Y153" s="12"/>
      <c r="Z153" s="12"/>
    </row>
    <row r="154" spans="1:26" ht="15">
      <c r="A154" s="10"/>
      <c r="B154" s="24"/>
      <c r="C154" s="10"/>
      <c r="D154" s="10"/>
      <c r="E154" s="24"/>
      <c r="F154" s="25"/>
      <c r="G154" s="25"/>
      <c r="H154" s="25"/>
      <c r="I154" s="25"/>
      <c r="J154" s="25"/>
      <c r="K154" s="25"/>
      <c r="L154" s="25"/>
      <c r="M154" s="24"/>
      <c r="N154" s="24"/>
      <c r="O154" s="12"/>
      <c r="P154" s="12"/>
      <c r="Q154" s="12"/>
      <c r="R154" s="12"/>
      <c r="S154" s="2"/>
      <c r="T154" s="12"/>
      <c r="U154" s="12"/>
      <c r="V154" s="12"/>
      <c r="W154" s="12"/>
      <c r="X154" s="12"/>
      <c r="Y154" s="12"/>
      <c r="Z154" s="12"/>
    </row>
    <row r="155" spans="1:26" ht="15">
      <c r="A155" s="10"/>
      <c r="B155" s="24"/>
      <c r="C155" s="10"/>
      <c r="D155" s="10"/>
      <c r="E155" s="24"/>
      <c r="F155" s="25"/>
      <c r="G155" s="25"/>
      <c r="H155" s="25"/>
      <c r="I155" s="25"/>
      <c r="J155" s="25"/>
      <c r="K155" s="25"/>
      <c r="L155" s="25"/>
      <c r="M155" s="24"/>
      <c r="N155" s="24"/>
      <c r="O155" s="12"/>
      <c r="P155" s="12"/>
      <c r="Q155" s="12"/>
      <c r="R155" s="12"/>
      <c r="S155" s="2"/>
      <c r="T155" s="12"/>
      <c r="U155" s="12"/>
      <c r="V155" s="12"/>
      <c r="W155" s="12"/>
      <c r="X155" s="12"/>
      <c r="Y155" s="12"/>
      <c r="Z155" s="12"/>
    </row>
    <row r="156" spans="1:26" ht="15">
      <c r="A156" s="10"/>
      <c r="B156" s="24"/>
      <c r="C156" s="10"/>
      <c r="D156" s="10"/>
      <c r="E156" s="24"/>
      <c r="F156" s="25"/>
      <c r="G156" s="25"/>
      <c r="H156" s="25"/>
      <c r="I156" s="25"/>
      <c r="J156" s="25"/>
      <c r="K156" s="25"/>
      <c r="L156" s="25"/>
      <c r="M156" s="24"/>
      <c r="N156" s="24"/>
      <c r="O156" s="12"/>
      <c r="P156" s="12"/>
      <c r="Q156" s="12"/>
      <c r="R156" s="12"/>
      <c r="S156" s="2"/>
      <c r="T156" s="12"/>
      <c r="U156" s="12"/>
      <c r="V156" s="12"/>
      <c r="W156" s="12"/>
      <c r="X156" s="12"/>
      <c r="Y156" s="12"/>
      <c r="Z156" s="12"/>
    </row>
    <row r="157" spans="1:26" ht="15">
      <c r="A157" s="10"/>
      <c r="B157" s="24"/>
      <c r="C157" s="10"/>
      <c r="D157" s="10"/>
      <c r="E157" s="24"/>
      <c r="F157" s="25"/>
      <c r="G157" s="25"/>
      <c r="H157" s="25"/>
      <c r="I157" s="25"/>
      <c r="J157" s="25"/>
      <c r="K157" s="25"/>
      <c r="L157" s="25"/>
      <c r="M157" s="24"/>
      <c r="N157" s="24"/>
      <c r="O157" s="12"/>
      <c r="P157" s="12"/>
      <c r="Q157" s="12"/>
      <c r="R157" s="12"/>
      <c r="S157" s="2"/>
      <c r="T157" s="12"/>
      <c r="U157" s="12"/>
      <c r="V157" s="12"/>
      <c r="W157" s="12"/>
      <c r="X157" s="12"/>
      <c r="Y157" s="12"/>
      <c r="Z157" s="12"/>
    </row>
    <row r="158" spans="1:26" ht="15">
      <c r="A158" s="10"/>
      <c r="B158" s="24"/>
      <c r="C158" s="10"/>
      <c r="D158" s="10"/>
      <c r="E158" s="24"/>
      <c r="F158" s="25"/>
      <c r="G158" s="25"/>
      <c r="H158" s="25"/>
      <c r="I158" s="25"/>
      <c r="J158" s="25"/>
      <c r="K158" s="25"/>
      <c r="L158" s="25"/>
      <c r="M158" s="24"/>
      <c r="N158" s="24"/>
      <c r="O158" s="12"/>
      <c r="P158" s="12"/>
      <c r="Q158" s="12"/>
      <c r="R158" s="12"/>
      <c r="S158" s="2"/>
      <c r="T158" s="12"/>
      <c r="U158" s="12"/>
      <c r="V158" s="12"/>
      <c r="W158" s="12"/>
      <c r="X158" s="12"/>
      <c r="Y158" s="12"/>
      <c r="Z158" s="12"/>
    </row>
    <row r="159" spans="1:26" ht="15">
      <c r="A159" s="10"/>
      <c r="B159" s="24"/>
      <c r="C159" s="10"/>
      <c r="D159" s="10"/>
      <c r="E159" s="24"/>
      <c r="F159" s="25"/>
      <c r="G159" s="25"/>
      <c r="H159" s="25"/>
      <c r="I159" s="25"/>
      <c r="J159" s="25"/>
      <c r="K159" s="25"/>
      <c r="L159" s="25"/>
      <c r="M159" s="24"/>
      <c r="N159" s="24"/>
      <c r="O159" s="12"/>
      <c r="P159" s="12"/>
      <c r="Q159" s="12"/>
      <c r="R159" s="12"/>
      <c r="S159" s="2"/>
      <c r="T159" s="12"/>
      <c r="U159" s="12"/>
      <c r="V159" s="12"/>
      <c r="W159" s="12"/>
      <c r="X159" s="12"/>
      <c r="Y159" s="12"/>
      <c r="Z159" s="12"/>
    </row>
    <row r="160" spans="1:26" ht="15">
      <c r="A160" s="10"/>
      <c r="B160" s="24"/>
      <c r="C160" s="10"/>
      <c r="D160" s="10"/>
      <c r="E160" s="24"/>
      <c r="F160" s="25"/>
      <c r="G160" s="25"/>
      <c r="H160" s="25"/>
      <c r="I160" s="25"/>
      <c r="J160" s="25"/>
      <c r="K160" s="25"/>
      <c r="L160" s="25"/>
      <c r="M160" s="24"/>
      <c r="N160" s="24"/>
      <c r="O160" s="12"/>
      <c r="P160" s="12"/>
      <c r="Q160" s="12"/>
      <c r="R160" s="12"/>
      <c r="S160" s="2"/>
      <c r="T160" s="12"/>
      <c r="U160" s="12"/>
      <c r="V160" s="12"/>
      <c r="W160" s="12"/>
      <c r="X160" s="12"/>
      <c r="Y160" s="12"/>
      <c r="Z160" s="12"/>
    </row>
    <row r="161" spans="1:26" ht="15">
      <c r="A161" s="10"/>
      <c r="B161" s="24"/>
      <c r="C161" s="10"/>
      <c r="D161" s="10"/>
      <c r="E161" s="24"/>
      <c r="F161" s="25"/>
      <c r="G161" s="25"/>
      <c r="H161" s="25"/>
      <c r="I161" s="25"/>
      <c r="J161" s="25"/>
      <c r="K161" s="25"/>
      <c r="L161" s="25"/>
      <c r="M161" s="24"/>
      <c r="N161" s="24"/>
      <c r="O161" s="12"/>
      <c r="P161" s="12"/>
      <c r="Q161" s="12"/>
      <c r="R161" s="12"/>
      <c r="S161" s="2"/>
      <c r="T161" s="12"/>
      <c r="U161" s="12"/>
      <c r="V161" s="12"/>
      <c r="W161" s="12"/>
      <c r="X161" s="12"/>
      <c r="Y161" s="12"/>
      <c r="Z161" s="12"/>
    </row>
    <row r="162" spans="1:26" ht="15">
      <c r="A162" s="10"/>
      <c r="B162" s="24"/>
      <c r="C162" s="10"/>
      <c r="D162" s="10"/>
      <c r="E162" s="24"/>
      <c r="F162" s="25"/>
      <c r="G162" s="25"/>
      <c r="H162" s="25"/>
      <c r="I162" s="25"/>
      <c r="J162" s="25"/>
      <c r="K162" s="25"/>
      <c r="L162" s="25"/>
      <c r="M162" s="24"/>
      <c r="N162" s="24"/>
      <c r="O162" s="12"/>
      <c r="P162" s="12"/>
      <c r="Q162" s="12"/>
      <c r="R162" s="12"/>
      <c r="S162" s="2"/>
      <c r="T162" s="12"/>
      <c r="U162" s="12"/>
      <c r="V162" s="12"/>
      <c r="W162" s="12"/>
      <c r="X162" s="12"/>
      <c r="Y162" s="12"/>
      <c r="Z162" s="12"/>
    </row>
    <row r="163" spans="1:26" ht="15">
      <c r="A163" s="10"/>
      <c r="B163" s="24"/>
      <c r="C163" s="10"/>
      <c r="D163" s="10"/>
      <c r="E163" s="24"/>
      <c r="F163" s="25"/>
      <c r="G163" s="25"/>
      <c r="H163" s="25"/>
      <c r="I163" s="25"/>
      <c r="J163" s="25"/>
      <c r="K163" s="25"/>
      <c r="L163" s="25"/>
      <c r="M163" s="24"/>
      <c r="N163" s="24"/>
      <c r="O163" s="12"/>
      <c r="P163" s="12"/>
      <c r="Q163" s="12"/>
      <c r="R163" s="12"/>
      <c r="S163" s="2"/>
      <c r="T163" s="12"/>
      <c r="U163" s="12"/>
      <c r="V163" s="12"/>
      <c r="W163" s="12"/>
      <c r="X163" s="12"/>
      <c r="Y163" s="12"/>
      <c r="Z163" s="12"/>
    </row>
    <row r="164" spans="1:26" ht="15">
      <c r="A164" s="10"/>
      <c r="B164" s="24"/>
      <c r="C164" s="10"/>
      <c r="D164" s="10"/>
      <c r="E164" s="24"/>
      <c r="F164" s="25"/>
      <c r="G164" s="25"/>
      <c r="H164" s="25"/>
      <c r="I164" s="25"/>
      <c r="J164" s="25"/>
      <c r="K164" s="25"/>
      <c r="L164" s="25"/>
      <c r="M164" s="24"/>
      <c r="N164" s="24"/>
      <c r="O164" s="12"/>
      <c r="P164" s="12"/>
      <c r="Q164" s="12"/>
      <c r="R164" s="12"/>
      <c r="S164" s="2"/>
      <c r="T164" s="12"/>
      <c r="U164" s="12"/>
      <c r="V164" s="12"/>
      <c r="W164" s="12"/>
      <c r="X164" s="12"/>
      <c r="Y164" s="12"/>
      <c r="Z164" s="12"/>
    </row>
    <row r="165" spans="1:26" ht="15">
      <c r="A165" s="10"/>
      <c r="B165" s="24"/>
      <c r="C165" s="10"/>
      <c r="D165" s="10"/>
      <c r="E165" s="24"/>
      <c r="F165" s="25"/>
      <c r="G165" s="25"/>
      <c r="H165" s="25"/>
      <c r="I165" s="25"/>
      <c r="J165" s="25"/>
      <c r="K165" s="25"/>
      <c r="L165" s="25"/>
      <c r="M165" s="24"/>
      <c r="N165" s="24"/>
      <c r="O165" s="12"/>
      <c r="P165" s="12"/>
      <c r="Q165" s="12"/>
      <c r="R165" s="12"/>
      <c r="S165" s="2"/>
      <c r="T165" s="12"/>
      <c r="U165" s="12"/>
      <c r="V165" s="12"/>
      <c r="W165" s="12"/>
      <c r="X165" s="12"/>
      <c r="Y165" s="12"/>
      <c r="Z165" s="12"/>
    </row>
    <row r="166" spans="1:26" ht="15">
      <c r="A166" s="10"/>
      <c r="B166" s="24"/>
      <c r="C166" s="10"/>
      <c r="D166" s="10"/>
      <c r="E166" s="24"/>
      <c r="F166" s="25"/>
      <c r="G166" s="25"/>
      <c r="H166" s="25"/>
      <c r="I166" s="25"/>
      <c r="J166" s="25"/>
      <c r="K166" s="25"/>
      <c r="L166" s="25"/>
      <c r="M166" s="24"/>
      <c r="N166" s="24"/>
      <c r="O166" s="12"/>
      <c r="P166" s="12"/>
      <c r="Q166" s="12"/>
      <c r="R166" s="12"/>
      <c r="S166" s="2"/>
      <c r="T166" s="12"/>
      <c r="U166" s="12"/>
      <c r="V166" s="12"/>
      <c r="W166" s="12"/>
      <c r="X166" s="12"/>
      <c r="Y166" s="12"/>
      <c r="Z166" s="12"/>
    </row>
    <row r="167" spans="1:26" ht="15">
      <c r="A167" s="10"/>
      <c r="B167" s="24"/>
      <c r="C167" s="10"/>
      <c r="D167" s="10"/>
      <c r="E167" s="24"/>
      <c r="F167" s="25"/>
      <c r="G167" s="25"/>
      <c r="H167" s="25"/>
      <c r="I167" s="25"/>
      <c r="J167" s="25"/>
      <c r="K167" s="25"/>
      <c r="L167" s="25"/>
      <c r="M167" s="24"/>
      <c r="N167" s="24"/>
      <c r="O167" s="12"/>
      <c r="P167" s="12"/>
      <c r="Q167" s="12"/>
      <c r="R167" s="12"/>
      <c r="S167" s="2"/>
      <c r="T167" s="12"/>
      <c r="U167" s="12"/>
      <c r="V167" s="12"/>
      <c r="W167" s="12"/>
      <c r="X167" s="12"/>
      <c r="Y167" s="12"/>
      <c r="Z167" s="12"/>
    </row>
    <row r="168" spans="1:26" ht="15">
      <c r="A168" s="10"/>
      <c r="B168" s="24"/>
      <c r="C168" s="10"/>
      <c r="D168" s="10"/>
      <c r="E168" s="24"/>
      <c r="F168" s="25"/>
      <c r="G168" s="25"/>
      <c r="H168" s="25"/>
      <c r="I168" s="25"/>
      <c r="J168" s="25"/>
      <c r="K168" s="25"/>
      <c r="L168" s="25"/>
      <c r="M168" s="24"/>
      <c r="N168" s="24"/>
      <c r="O168" s="12"/>
      <c r="P168" s="12"/>
      <c r="Q168" s="12"/>
      <c r="R168" s="12"/>
      <c r="S168" s="2"/>
      <c r="T168" s="12"/>
      <c r="U168" s="12"/>
      <c r="V168" s="12"/>
      <c r="W168" s="12"/>
      <c r="X168" s="12"/>
      <c r="Y168" s="12"/>
      <c r="Z168" s="12"/>
    </row>
    <row r="169" spans="1:26" ht="15">
      <c r="A169" s="10"/>
      <c r="B169" s="24"/>
      <c r="C169" s="10"/>
      <c r="D169" s="10"/>
      <c r="E169" s="24"/>
      <c r="F169" s="25"/>
      <c r="G169" s="25"/>
      <c r="H169" s="25"/>
      <c r="I169" s="25"/>
      <c r="J169" s="25"/>
      <c r="K169" s="25"/>
      <c r="L169" s="25"/>
      <c r="M169" s="24"/>
      <c r="N169" s="24"/>
      <c r="O169" s="12"/>
      <c r="P169" s="12"/>
      <c r="Q169" s="12"/>
      <c r="R169" s="12"/>
      <c r="S169" s="2"/>
      <c r="T169" s="12"/>
      <c r="U169" s="12"/>
      <c r="V169" s="12"/>
      <c r="W169" s="12"/>
      <c r="X169" s="12"/>
      <c r="Y169" s="12"/>
      <c r="Z169" s="12"/>
    </row>
    <row r="170" spans="1:26" ht="15">
      <c r="A170" s="10"/>
      <c r="B170" s="24"/>
      <c r="C170" s="10"/>
      <c r="D170" s="10"/>
      <c r="E170" s="24"/>
      <c r="F170" s="25"/>
      <c r="G170" s="25"/>
      <c r="H170" s="25"/>
      <c r="I170" s="25"/>
      <c r="J170" s="25"/>
      <c r="K170" s="25"/>
      <c r="L170" s="25"/>
      <c r="M170" s="24"/>
      <c r="N170" s="24"/>
      <c r="O170" s="12"/>
      <c r="P170" s="12"/>
      <c r="Q170" s="12"/>
      <c r="R170" s="12"/>
      <c r="S170" s="2"/>
      <c r="T170" s="12"/>
      <c r="U170" s="12"/>
      <c r="V170" s="12"/>
      <c r="W170" s="12"/>
      <c r="X170" s="12"/>
      <c r="Y170" s="12"/>
      <c r="Z170" s="12"/>
    </row>
    <row r="171" spans="1:26" ht="15">
      <c r="A171" s="10"/>
      <c r="B171" s="24"/>
      <c r="C171" s="10"/>
      <c r="D171" s="10"/>
      <c r="E171" s="24"/>
      <c r="F171" s="25"/>
      <c r="G171" s="25"/>
      <c r="H171" s="25"/>
      <c r="I171" s="25"/>
      <c r="J171" s="25"/>
      <c r="K171" s="25"/>
      <c r="L171" s="25"/>
      <c r="M171" s="24"/>
      <c r="N171" s="24"/>
      <c r="O171" s="12"/>
      <c r="P171" s="12"/>
      <c r="Q171" s="12"/>
      <c r="R171" s="12"/>
      <c r="S171" s="2"/>
      <c r="T171" s="12"/>
      <c r="U171" s="12"/>
      <c r="V171" s="12"/>
      <c r="W171" s="12"/>
      <c r="X171" s="12"/>
      <c r="Y171" s="12"/>
      <c r="Z171" s="12"/>
    </row>
    <row r="172" spans="1:26" ht="15">
      <c r="A172" s="10"/>
      <c r="B172" s="24"/>
      <c r="C172" s="10"/>
      <c r="D172" s="10"/>
      <c r="E172" s="24"/>
      <c r="F172" s="25"/>
      <c r="G172" s="25"/>
      <c r="H172" s="25"/>
      <c r="I172" s="25"/>
      <c r="J172" s="25"/>
      <c r="K172" s="25"/>
      <c r="L172" s="25"/>
      <c r="M172" s="24"/>
      <c r="N172" s="24"/>
      <c r="O172" s="12"/>
      <c r="P172" s="12"/>
      <c r="Q172" s="12"/>
      <c r="R172" s="12"/>
      <c r="S172" s="2"/>
      <c r="T172" s="12"/>
      <c r="U172" s="12"/>
      <c r="V172" s="12"/>
      <c r="W172" s="12"/>
      <c r="X172" s="12"/>
      <c r="Y172" s="12"/>
      <c r="Z172" s="12"/>
    </row>
    <row r="173" spans="1:26" ht="15">
      <c r="A173" s="10"/>
      <c r="B173" s="24"/>
      <c r="C173" s="10"/>
      <c r="D173" s="10"/>
      <c r="E173" s="24"/>
      <c r="F173" s="25"/>
      <c r="G173" s="25"/>
      <c r="H173" s="25"/>
      <c r="I173" s="25"/>
      <c r="J173" s="25"/>
      <c r="K173" s="25"/>
      <c r="L173" s="25"/>
      <c r="M173" s="24"/>
      <c r="N173" s="24"/>
      <c r="O173" s="12"/>
      <c r="P173" s="12"/>
      <c r="Q173" s="12"/>
      <c r="R173" s="12"/>
      <c r="S173" s="2"/>
      <c r="T173" s="12"/>
      <c r="U173" s="12"/>
      <c r="V173" s="12"/>
      <c r="W173" s="12"/>
      <c r="X173" s="12"/>
      <c r="Y173" s="12"/>
      <c r="Z173" s="12"/>
    </row>
    <row r="174" spans="1:26" ht="15">
      <c r="A174" s="10"/>
      <c r="B174" s="24"/>
      <c r="C174" s="10"/>
      <c r="D174" s="10"/>
      <c r="E174" s="24"/>
      <c r="F174" s="25"/>
      <c r="G174" s="25"/>
      <c r="H174" s="25"/>
      <c r="I174" s="25"/>
      <c r="J174" s="25"/>
      <c r="K174" s="25"/>
      <c r="L174" s="25"/>
      <c r="M174" s="24"/>
      <c r="N174" s="24"/>
      <c r="O174" s="12"/>
      <c r="P174" s="12"/>
      <c r="Q174" s="12"/>
      <c r="R174" s="12"/>
      <c r="S174" s="2"/>
      <c r="T174" s="12"/>
      <c r="U174" s="12"/>
      <c r="V174" s="12"/>
      <c r="W174" s="12"/>
      <c r="X174" s="12"/>
      <c r="Y174" s="12"/>
      <c r="Z174" s="12"/>
    </row>
    <row r="175" spans="1:26" ht="15">
      <c r="A175" s="10"/>
      <c r="B175" s="24"/>
      <c r="C175" s="10"/>
      <c r="D175" s="10"/>
      <c r="E175" s="24"/>
      <c r="F175" s="25"/>
      <c r="G175" s="25"/>
      <c r="H175" s="25"/>
      <c r="I175" s="25"/>
      <c r="J175" s="25"/>
      <c r="K175" s="25"/>
      <c r="L175" s="25"/>
      <c r="M175" s="24"/>
      <c r="N175" s="24"/>
      <c r="O175" s="12"/>
      <c r="P175" s="12"/>
      <c r="Q175" s="12"/>
      <c r="R175" s="12"/>
      <c r="S175" s="2"/>
      <c r="T175" s="12"/>
      <c r="U175" s="12"/>
      <c r="V175" s="12"/>
      <c r="W175" s="12"/>
      <c r="X175" s="12"/>
      <c r="Y175" s="12"/>
      <c r="Z175" s="12"/>
    </row>
    <row r="176" spans="1:26" ht="15">
      <c r="A176" s="10"/>
      <c r="B176" s="24"/>
      <c r="C176" s="10"/>
      <c r="D176" s="10"/>
      <c r="E176" s="24"/>
      <c r="F176" s="25"/>
      <c r="G176" s="25"/>
      <c r="H176" s="25"/>
      <c r="I176" s="25"/>
      <c r="J176" s="25"/>
      <c r="K176" s="25"/>
      <c r="L176" s="25"/>
      <c r="M176" s="24"/>
      <c r="N176" s="24"/>
      <c r="O176" s="12"/>
      <c r="P176" s="12"/>
      <c r="Q176" s="12"/>
      <c r="R176" s="12"/>
      <c r="S176" s="2"/>
      <c r="T176" s="12"/>
      <c r="U176" s="12"/>
      <c r="V176" s="12"/>
      <c r="W176" s="12"/>
      <c r="X176" s="12"/>
      <c r="Y176" s="12"/>
      <c r="Z176" s="12"/>
    </row>
    <row r="177" spans="1:26" ht="15">
      <c r="A177" s="10"/>
      <c r="B177" s="24"/>
      <c r="C177" s="10"/>
      <c r="D177" s="10"/>
      <c r="E177" s="24"/>
      <c r="F177" s="25"/>
      <c r="G177" s="25"/>
      <c r="H177" s="25"/>
      <c r="I177" s="25"/>
      <c r="J177" s="25"/>
      <c r="K177" s="25"/>
      <c r="L177" s="25"/>
      <c r="M177" s="24"/>
      <c r="N177" s="24"/>
      <c r="O177" s="12"/>
      <c r="P177" s="12"/>
      <c r="Q177" s="12"/>
      <c r="R177" s="12"/>
      <c r="S177" s="2"/>
      <c r="T177" s="12"/>
      <c r="U177" s="12"/>
      <c r="V177" s="12"/>
      <c r="W177" s="12"/>
      <c r="X177" s="12"/>
      <c r="Y177" s="12"/>
      <c r="Z177" s="12"/>
    </row>
    <row r="178" spans="1:26" ht="15">
      <c r="A178" s="10"/>
      <c r="B178" s="24"/>
      <c r="C178" s="10"/>
      <c r="D178" s="10"/>
      <c r="E178" s="24"/>
      <c r="F178" s="25"/>
      <c r="G178" s="25"/>
      <c r="H178" s="25"/>
      <c r="I178" s="25"/>
      <c r="J178" s="25"/>
      <c r="K178" s="25"/>
      <c r="L178" s="25"/>
      <c r="M178" s="24"/>
      <c r="N178" s="24"/>
      <c r="O178" s="12"/>
      <c r="P178" s="12"/>
      <c r="Q178" s="12"/>
      <c r="R178" s="12"/>
      <c r="S178" s="2"/>
      <c r="T178" s="12"/>
      <c r="U178" s="12"/>
      <c r="V178" s="12"/>
      <c r="W178" s="12"/>
      <c r="X178" s="12"/>
      <c r="Y178" s="12"/>
      <c r="Z178" s="12"/>
    </row>
    <row r="179" spans="1:26" ht="15">
      <c r="A179" s="10"/>
      <c r="B179" s="24"/>
      <c r="C179" s="10"/>
      <c r="D179" s="10"/>
      <c r="E179" s="24"/>
      <c r="F179" s="25"/>
      <c r="G179" s="25"/>
      <c r="H179" s="25"/>
      <c r="I179" s="25"/>
      <c r="J179" s="25"/>
      <c r="K179" s="25"/>
      <c r="L179" s="25"/>
      <c r="M179" s="24"/>
      <c r="N179" s="24"/>
      <c r="O179" s="12"/>
      <c r="P179" s="12"/>
      <c r="Q179" s="12"/>
      <c r="R179" s="12"/>
      <c r="S179" s="2"/>
      <c r="T179" s="12"/>
      <c r="U179" s="12"/>
      <c r="V179" s="12"/>
      <c r="W179" s="12"/>
      <c r="X179" s="12"/>
      <c r="Y179" s="12"/>
      <c r="Z179" s="12"/>
    </row>
    <row r="180" spans="1:26" ht="15">
      <c r="A180" s="10"/>
      <c r="B180" s="24"/>
      <c r="C180" s="10"/>
      <c r="D180" s="10"/>
      <c r="E180" s="24"/>
      <c r="F180" s="25"/>
      <c r="G180" s="25"/>
      <c r="H180" s="25"/>
      <c r="I180" s="25"/>
      <c r="J180" s="25"/>
      <c r="K180" s="25"/>
      <c r="L180" s="25"/>
      <c r="M180" s="24"/>
      <c r="N180" s="24"/>
      <c r="O180" s="12"/>
      <c r="P180" s="12"/>
      <c r="Q180" s="12"/>
      <c r="R180" s="12"/>
      <c r="S180" s="2"/>
      <c r="T180" s="12"/>
      <c r="U180" s="12"/>
      <c r="V180" s="12"/>
      <c r="W180" s="12"/>
      <c r="X180" s="12"/>
      <c r="Y180" s="12"/>
      <c r="Z180" s="12"/>
    </row>
    <row r="181" spans="1:26" ht="15">
      <c r="A181" s="10"/>
      <c r="B181" s="24"/>
      <c r="C181" s="10"/>
      <c r="D181" s="10"/>
      <c r="E181" s="24"/>
      <c r="F181" s="25"/>
      <c r="G181" s="25"/>
      <c r="H181" s="25"/>
      <c r="I181" s="25"/>
      <c r="J181" s="25"/>
      <c r="K181" s="25"/>
      <c r="L181" s="25"/>
      <c r="M181" s="24"/>
      <c r="N181" s="24"/>
      <c r="O181" s="12"/>
      <c r="P181" s="12"/>
      <c r="Q181" s="12"/>
      <c r="R181" s="12"/>
      <c r="S181" s="2"/>
      <c r="T181" s="12"/>
      <c r="U181" s="12"/>
      <c r="V181" s="12"/>
      <c r="W181" s="12"/>
      <c r="X181" s="12"/>
      <c r="Y181" s="12"/>
      <c r="Z181" s="12"/>
    </row>
    <row r="182" spans="1:26" ht="15">
      <c r="A182" s="10"/>
      <c r="B182" s="24"/>
      <c r="C182" s="10"/>
      <c r="D182" s="10"/>
      <c r="E182" s="24"/>
      <c r="F182" s="25"/>
      <c r="G182" s="25"/>
      <c r="H182" s="25"/>
      <c r="I182" s="25"/>
      <c r="J182" s="25"/>
      <c r="K182" s="25"/>
      <c r="L182" s="25"/>
      <c r="M182" s="24"/>
      <c r="N182" s="24"/>
      <c r="O182" s="12"/>
      <c r="P182" s="12"/>
      <c r="Q182" s="12"/>
      <c r="R182" s="12"/>
      <c r="S182" s="2"/>
      <c r="T182" s="12"/>
      <c r="U182" s="12"/>
      <c r="V182" s="12"/>
      <c r="W182" s="12"/>
      <c r="X182" s="12"/>
      <c r="Y182" s="12"/>
      <c r="Z182" s="12"/>
    </row>
    <row r="183" spans="1:26" ht="15">
      <c r="A183" s="10"/>
      <c r="B183" s="24"/>
      <c r="C183" s="10"/>
      <c r="D183" s="10"/>
      <c r="E183" s="24"/>
      <c r="F183" s="25"/>
      <c r="G183" s="25"/>
      <c r="H183" s="25"/>
      <c r="I183" s="25"/>
      <c r="J183" s="25"/>
      <c r="K183" s="25"/>
      <c r="L183" s="25"/>
      <c r="M183" s="24"/>
      <c r="N183" s="24"/>
      <c r="O183" s="12"/>
      <c r="P183" s="12"/>
      <c r="Q183" s="12"/>
      <c r="R183" s="12"/>
      <c r="S183" s="2"/>
      <c r="T183" s="12"/>
      <c r="U183" s="12"/>
      <c r="V183" s="12"/>
      <c r="W183" s="12"/>
      <c r="X183" s="12"/>
      <c r="Y183" s="12"/>
      <c r="Z183" s="12"/>
    </row>
    <row r="184" spans="1:26" ht="15">
      <c r="A184" s="10"/>
      <c r="B184" s="24"/>
      <c r="C184" s="10"/>
      <c r="D184" s="10"/>
      <c r="E184" s="24"/>
      <c r="F184" s="25"/>
      <c r="G184" s="25"/>
      <c r="H184" s="25"/>
      <c r="I184" s="25"/>
      <c r="J184" s="25"/>
      <c r="K184" s="25"/>
      <c r="L184" s="25"/>
      <c r="M184" s="24"/>
      <c r="N184" s="24"/>
      <c r="O184" s="12"/>
      <c r="P184" s="12"/>
      <c r="Q184" s="12"/>
      <c r="R184" s="12"/>
      <c r="S184" s="2"/>
      <c r="T184" s="12"/>
      <c r="U184" s="12"/>
      <c r="V184" s="12"/>
      <c r="W184" s="12"/>
      <c r="X184" s="12"/>
      <c r="Y184" s="12"/>
      <c r="Z184" s="12"/>
    </row>
    <row r="185" spans="1:26" ht="15">
      <c r="A185" s="10"/>
      <c r="B185" s="24"/>
      <c r="C185" s="10"/>
      <c r="D185" s="10"/>
      <c r="E185" s="24"/>
      <c r="F185" s="25"/>
      <c r="G185" s="25"/>
      <c r="H185" s="25"/>
      <c r="I185" s="25"/>
      <c r="J185" s="25"/>
      <c r="K185" s="25"/>
      <c r="L185" s="25"/>
      <c r="M185" s="24"/>
      <c r="N185" s="24"/>
      <c r="O185" s="12"/>
      <c r="P185" s="12"/>
      <c r="Q185" s="12"/>
      <c r="R185" s="12"/>
      <c r="S185" s="2"/>
      <c r="T185" s="12"/>
      <c r="U185" s="12"/>
      <c r="V185" s="12"/>
      <c r="W185" s="12"/>
      <c r="X185" s="12"/>
      <c r="Y185" s="12"/>
      <c r="Z185" s="12"/>
    </row>
    <row r="186" spans="1:26" ht="15">
      <c r="A186" s="10"/>
      <c r="B186" s="24"/>
      <c r="C186" s="10"/>
      <c r="D186" s="10"/>
      <c r="E186" s="24"/>
      <c r="F186" s="25"/>
      <c r="G186" s="25"/>
      <c r="H186" s="25"/>
      <c r="I186" s="25"/>
      <c r="J186" s="25"/>
      <c r="K186" s="25"/>
      <c r="L186" s="25"/>
      <c r="M186" s="24"/>
      <c r="N186" s="24"/>
      <c r="O186" s="12"/>
      <c r="P186" s="12"/>
      <c r="Q186" s="12"/>
      <c r="R186" s="12"/>
      <c r="S186" s="2"/>
      <c r="T186" s="12"/>
      <c r="U186" s="12"/>
      <c r="V186" s="12"/>
      <c r="W186" s="12"/>
      <c r="X186" s="12"/>
      <c r="Y186" s="12"/>
      <c r="Z186" s="12"/>
    </row>
    <row r="187" spans="1:26" ht="15">
      <c r="A187" s="10"/>
      <c r="B187" s="24"/>
      <c r="C187" s="10"/>
      <c r="D187" s="10"/>
      <c r="E187" s="24"/>
      <c r="F187" s="25"/>
      <c r="G187" s="25"/>
      <c r="H187" s="25"/>
      <c r="I187" s="25"/>
      <c r="J187" s="25"/>
      <c r="K187" s="25"/>
      <c r="L187" s="25"/>
      <c r="M187" s="24"/>
      <c r="N187" s="24"/>
      <c r="O187" s="12"/>
      <c r="P187" s="12"/>
      <c r="Q187" s="12"/>
      <c r="R187" s="12"/>
      <c r="S187" s="2"/>
      <c r="T187" s="12"/>
      <c r="U187" s="12"/>
      <c r="V187" s="12"/>
      <c r="W187" s="12"/>
      <c r="X187" s="12"/>
      <c r="Y187" s="12"/>
      <c r="Z187" s="12"/>
    </row>
    <row r="188" spans="1:26" ht="15">
      <c r="A188" s="10"/>
      <c r="B188" s="24"/>
      <c r="C188" s="10"/>
      <c r="D188" s="10"/>
      <c r="E188" s="24"/>
      <c r="F188" s="25"/>
      <c r="G188" s="25"/>
      <c r="H188" s="25"/>
      <c r="I188" s="25"/>
      <c r="J188" s="25"/>
      <c r="K188" s="25"/>
      <c r="L188" s="25"/>
      <c r="M188" s="24"/>
      <c r="N188" s="24"/>
      <c r="O188" s="12"/>
      <c r="P188" s="12"/>
      <c r="Q188" s="12"/>
      <c r="R188" s="12"/>
      <c r="S188" s="2"/>
      <c r="T188" s="12"/>
      <c r="U188" s="12"/>
      <c r="V188" s="12"/>
      <c r="W188" s="12"/>
      <c r="X188" s="12"/>
      <c r="Y188" s="12"/>
      <c r="Z188" s="12"/>
    </row>
    <row r="189" spans="1:26" ht="15">
      <c r="A189" s="10"/>
      <c r="B189" s="24"/>
      <c r="C189" s="10"/>
      <c r="D189" s="10"/>
      <c r="E189" s="24"/>
      <c r="F189" s="25"/>
      <c r="G189" s="25"/>
      <c r="H189" s="25"/>
      <c r="I189" s="25"/>
      <c r="J189" s="25"/>
      <c r="K189" s="25"/>
      <c r="L189" s="25"/>
      <c r="M189" s="24"/>
      <c r="N189" s="24"/>
      <c r="O189" s="12"/>
      <c r="P189" s="12"/>
      <c r="Q189" s="12"/>
      <c r="R189" s="12"/>
      <c r="S189" s="2"/>
      <c r="T189" s="12"/>
      <c r="U189" s="12"/>
      <c r="V189" s="12"/>
      <c r="W189" s="12"/>
      <c r="X189" s="12"/>
      <c r="Y189" s="12"/>
      <c r="Z189" s="12"/>
    </row>
    <row r="190" spans="1:26" ht="15">
      <c r="A190" s="10"/>
      <c r="B190" s="24"/>
      <c r="C190" s="10"/>
      <c r="D190" s="10"/>
      <c r="E190" s="24"/>
      <c r="F190" s="25"/>
      <c r="G190" s="25"/>
      <c r="H190" s="25"/>
      <c r="I190" s="25"/>
      <c r="J190" s="25"/>
      <c r="K190" s="25"/>
      <c r="L190" s="25"/>
      <c r="M190" s="24"/>
      <c r="N190" s="24"/>
      <c r="O190" s="12"/>
      <c r="P190" s="12"/>
      <c r="Q190" s="12"/>
      <c r="R190" s="12"/>
      <c r="S190" s="2"/>
      <c r="T190" s="12"/>
      <c r="U190" s="12"/>
      <c r="V190" s="12"/>
      <c r="W190" s="12"/>
      <c r="X190" s="12"/>
      <c r="Y190" s="12"/>
      <c r="Z190" s="12"/>
    </row>
    <row r="191" spans="1:26" ht="15">
      <c r="A191" s="10"/>
      <c r="B191" s="24"/>
      <c r="C191" s="10"/>
      <c r="D191" s="10"/>
      <c r="E191" s="24"/>
      <c r="F191" s="25"/>
      <c r="G191" s="25"/>
      <c r="H191" s="25"/>
      <c r="I191" s="25"/>
      <c r="J191" s="25"/>
      <c r="K191" s="25"/>
      <c r="L191" s="25"/>
      <c r="M191" s="24"/>
      <c r="N191" s="24"/>
      <c r="O191" s="12"/>
      <c r="P191" s="12"/>
      <c r="Q191" s="12"/>
      <c r="R191" s="12"/>
      <c r="S191" s="2"/>
      <c r="T191" s="12"/>
      <c r="U191" s="12"/>
      <c r="V191" s="12"/>
      <c r="W191" s="12"/>
      <c r="X191" s="12"/>
      <c r="Y191" s="12"/>
      <c r="Z191" s="12"/>
    </row>
    <row r="192" spans="1:26" ht="15">
      <c r="A192" s="10"/>
      <c r="B192" s="24"/>
      <c r="C192" s="10"/>
      <c r="D192" s="10"/>
      <c r="E192" s="24"/>
      <c r="F192" s="25"/>
      <c r="G192" s="25"/>
      <c r="H192" s="25"/>
      <c r="I192" s="25"/>
      <c r="J192" s="25"/>
      <c r="K192" s="25"/>
      <c r="L192" s="25"/>
      <c r="M192" s="24"/>
      <c r="N192" s="24"/>
      <c r="O192" s="12"/>
      <c r="P192" s="12"/>
      <c r="Q192" s="12"/>
      <c r="R192" s="12"/>
      <c r="S192" s="2"/>
      <c r="T192" s="12"/>
      <c r="U192" s="12"/>
      <c r="V192" s="12"/>
      <c r="W192" s="12"/>
      <c r="X192" s="12"/>
      <c r="Y192" s="12"/>
      <c r="Z192" s="12"/>
    </row>
    <row r="193" spans="1:26" ht="15">
      <c r="A193" s="10"/>
      <c r="B193" s="24"/>
      <c r="C193" s="10"/>
      <c r="D193" s="10"/>
      <c r="E193" s="24"/>
      <c r="F193" s="25"/>
      <c r="G193" s="25"/>
      <c r="H193" s="25"/>
      <c r="I193" s="25"/>
      <c r="J193" s="25"/>
      <c r="K193" s="25"/>
      <c r="L193" s="25"/>
      <c r="M193" s="24"/>
      <c r="N193" s="24"/>
      <c r="O193" s="12"/>
      <c r="P193" s="12"/>
      <c r="Q193" s="12"/>
      <c r="R193" s="12"/>
      <c r="S193" s="2"/>
      <c r="T193" s="12"/>
      <c r="U193" s="12"/>
      <c r="V193" s="12"/>
      <c r="W193" s="12"/>
      <c r="X193" s="12"/>
      <c r="Y193" s="12"/>
      <c r="Z193" s="12"/>
    </row>
    <row r="194" spans="1:26" ht="15">
      <c r="A194" s="10"/>
      <c r="B194" s="24"/>
      <c r="C194" s="10"/>
      <c r="D194" s="10"/>
      <c r="E194" s="24"/>
      <c r="F194" s="25"/>
      <c r="G194" s="25"/>
      <c r="H194" s="25"/>
      <c r="I194" s="25"/>
      <c r="J194" s="25"/>
      <c r="K194" s="25"/>
      <c r="L194" s="25"/>
      <c r="M194" s="24"/>
      <c r="N194" s="24"/>
      <c r="O194" s="12"/>
      <c r="P194" s="12"/>
      <c r="Q194" s="12"/>
      <c r="R194" s="12"/>
      <c r="S194" s="2"/>
      <c r="T194" s="12"/>
      <c r="U194" s="12"/>
      <c r="V194" s="12"/>
      <c r="W194" s="12"/>
      <c r="X194" s="12"/>
      <c r="Y194" s="12"/>
      <c r="Z194" s="12"/>
    </row>
    <row r="195" spans="1:26" ht="15">
      <c r="A195" s="10"/>
      <c r="B195" s="24"/>
      <c r="C195" s="10"/>
      <c r="D195" s="10"/>
      <c r="E195" s="24"/>
      <c r="F195" s="25"/>
      <c r="G195" s="25"/>
      <c r="H195" s="25"/>
      <c r="I195" s="25"/>
      <c r="J195" s="25"/>
      <c r="K195" s="25"/>
      <c r="L195" s="25"/>
      <c r="M195" s="24"/>
      <c r="N195" s="24"/>
      <c r="O195" s="12"/>
      <c r="P195" s="12"/>
      <c r="Q195" s="12"/>
      <c r="R195" s="12"/>
      <c r="S195" s="2"/>
      <c r="T195" s="12"/>
      <c r="U195" s="12"/>
      <c r="V195" s="12"/>
      <c r="W195" s="12"/>
      <c r="X195" s="12"/>
      <c r="Y195" s="12"/>
      <c r="Z195" s="12"/>
    </row>
    <row r="196" spans="1:26" ht="15">
      <c r="A196" s="10"/>
      <c r="B196" s="24"/>
      <c r="C196" s="10"/>
      <c r="D196" s="10"/>
      <c r="E196" s="24"/>
      <c r="F196" s="25"/>
      <c r="G196" s="25"/>
      <c r="H196" s="25"/>
      <c r="I196" s="25"/>
      <c r="J196" s="25"/>
      <c r="K196" s="25"/>
      <c r="L196" s="25"/>
      <c r="M196" s="24"/>
      <c r="N196" s="24"/>
      <c r="O196" s="12"/>
      <c r="P196" s="12"/>
      <c r="Q196" s="12"/>
      <c r="R196" s="12"/>
      <c r="S196" s="2"/>
      <c r="T196" s="12"/>
      <c r="U196" s="12"/>
      <c r="V196" s="12"/>
      <c r="W196" s="12"/>
      <c r="X196" s="12"/>
      <c r="Y196" s="12"/>
      <c r="Z196" s="12"/>
    </row>
    <row r="197" spans="1:26" ht="15">
      <c r="A197" s="10"/>
      <c r="B197" s="24"/>
      <c r="C197" s="10"/>
      <c r="D197" s="10"/>
      <c r="E197" s="24"/>
      <c r="F197" s="25"/>
      <c r="G197" s="25"/>
      <c r="H197" s="25"/>
      <c r="I197" s="25"/>
      <c r="J197" s="25"/>
      <c r="K197" s="25"/>
      <c r="L197" s="25"/>
      <c r="M197" s="24"/>
      <c r="N197" s="24"/>
      <c r="O197" s="12"/>
      <c r="P197" s="12"/>
      <c r="Q197" s="12"/>
      <c r="R197" s="12"/>
      <c r="S197" s="2"/>
      <c r="T197" s="12"/>
      <c r="U197" s="12"/>
      <c r="V197" s="12"/>
      <c r="W197" s="12"/>
      <c r="X197" s="12"/>
      <c r="Y197" s="12"/>
      <c r="Z197" s="12"/>
    </row>
    <row r="198" spans="1:26" ht="15">
      <c r="A198" s="10"/>
      <c r="B198" s="24"/>
      <c r="C198" s="10"/>
      <c r="D198" s="10"/>
      <c r="E198" s="24"/>
      <c r="F198" s="25"/>
      <c r="G198" s="25"/>
      <c r="H198" s="25"/>
      <c r="I198" s="25"/>
      <c r="J198" s="25"/>
      <c r="K198" s="25"/>
      <c r="L198" s="25"/>
      <c r="M198" s="24"/>
      <c r="N198" s="24"/>
      <c r="O198" s="12"/>
      <c r="P198" s="12"/>
      <c r="Q198" s="12"/>
      <c r="R198" s="12"/>
      <c r="S198" s="2"/>
      <c r="T198" s="12"/>
      <c r="U198" s="12"/>
      <c r="V198" s="12"/>
      <c r="W198" s="12"/>
      <c r="X198" s="12"/>
      <c r="Y198" s="12"/>
      <c r="Z198" s="12"/>
    </row>
    <row r="199" spans="1:26" ht="15">
      <c r="A199" s="10"/>
      <c r="B199" s="24"/>
      <c r="C199" s="10"/>
      <c r="D199" s="10"/>
      <c r="E199" s="24"/>
      <c r="F199" s="25"/>
      <c r="G199" s="25"/>
      <c r="H199" s="25"/>
      <c r="I199" s="25"/>
      <c r="J199" s="25"/>
      <c r="K199" s="25"/>
      <c r="L199" s="25"/>
      <c r="M199" s="24"/>
      <c r="N199" s="24"/>
      <c r="O199" s="12"/>
      <c r="P199" s="12"/>
      <c r="Q199" s="12"/>
      <c r="R199" s="12"/>
      <c r="S199" s="2"/>
      <c r="T199" s="12"/>
      <c r="U199" s="12"/>
      <c r="V199" s="12"/>
      <c r="W199" s="12"/>
      <c r="X199" s="12"/>
      <c r="Y199" s="12"/>
      <c r="Z199" s="12"/>
    </row>
    <row r="200" spans="1:26" ht="15">
      <c r="A200" s="10"/>
      <c r="B200" s="24"/>
      <c r="C200" s="10"/>
      <c r="D200" s="10"/>
      <c r="E200" s="24"/>
      <c r="F200" s="25"/>
      <c r="G200" s="25"/>
      <c r="H200" s="25"/>
      <c r="I200" s="25"/>
      <c r="J200" s="25"/>
      <c r="K200" s="25"/>
      <c r="L200" s="25"/>
      <c r="M200" s="24"/>
      <c r="N200" s="24"/>
      <c r="O200" s="12"/>
      <c r="P200" s="12"/>
      <c r="Q200" s="12"/>
      <c r="R200" s="12"/>
      <c r="S200" s="2"/>
      <c r="T200" s="12"/>
      <c r="U200" s="12"/>
      <c r="V200" s="12"/>
      <c r="W200" s="12"/>
      <c r="X200" s="12"/>
      <c r="Y200" s="12"/>
      <c r="Z200" s="12"/>
    </row>
    <row r="201" spans="1:26" ht="15">
      <c r="A201" s="10"/>
      <c r="B201" s="24"/>
      <c r="C201" s="10"/>
      <c r="D201" s="10"/>
      <c r="E201" s="24"/>
      <c r="F201" s="25"/>
      <c r="G201" s="25"/>
      <c r="H201" s="25"/>
      <c r="I201" s="25"/>
      <c r="J201" s="25"/>
      <c r="K201" s="25"/>
      <c r="L201" s="25"/>
      <c r="M201" s="24"/>
      <c r="N201" s="24"/>
      <c r="O201" s="12"/>
      <c r="P201" s="12"/>
      <c r="Q201" s="12"/>
      <c r="R201" s="12"/>
      <c r="S201" s="2"/>
      <c r="T201" s="12"/>
      <c r="U201" s="12"/>
      <c r="V201" s="12"/>
      <c r="W201" s="12"/>
      <c r="X201" s="12"/>
      <c r="Y201" s="12"/>
      <c r="Z201" s="12"/>
    </row>
    <row r="202" spans="1:26" ht="15">
      <c r="A202" s="10"/>
      <c r="B202" s="24"/>
      <c r="C202" s="10"/>
      <c r="D202" s="10"/>
      <c r="E202" s="24"/>
      <c r="F202" s="25"/>
      <c r="G202" s="25"/>
      <c r="H202" s="25"/>
      <c r="I202" s="25"/>
      <c r="J202" s="25"/>
      <c r="K202" s="25"/>
      <c r="L202" s="25"/>
      <c r="M202" s="24"/>
      <c r="N202" s="24"/>
      <c r="O202" s="12"/>
      <c r="P202" s="12"/>
      <c r="Q202" s="12"/>
      <c r="R202" s="12"/>
      <c r="S202" s="2"/>
      <c r="T202" s="12"/>
      <c r="U202" s="12"/>
      <c r="V202" s="12"/>
      <c r="W202" s="12"/>
      <c r="X202" s="12"/>
      <c r="Y202" s="12"/>
      <c r="Z202" s="12"/>
    </row>
    <row r="203" spans="1:26" ht="15">
      <c r="A203" s="10"/>
      <c r="B203" s="24"/>
      <c r="C203" s="10"/>
      <c r="D203" s="10"/>
      <c r="E203" s="24"/>
      <c r="F203" s="25"/>
      <c r="G203" s="25"/>
      <c r="H203" s="25"/>
      <c r="I203" s="25"/>
      <c r="J203" s="25"/>
      <c r="K203" s="25"/>
      <c r="L203" s="25"/>
      <c r="M203" s="24"/>
      <c r="N203" s="24"/>
      <c r="O203" s="12"/>
      <c r="P203" s="12"/>
      <c r="Q203" s="12"/>
      <c r="R203" s="12"/>
      <c r="S203" s="2"/>
      <c r="T203" s="12"/>
      <c r="U203" s="12"/>
      <c r="V203" s="12"/>
      <c r="W203" s="12"/>
      <c r="X203" s="12"/>
      <c r="Y203" s="12"/>
      <c r="Z203" s="12"/>
    </row>
    <row r="204" spans="1:26" ht="15">
      <c r="A204" s="10"/>
      <c r="B204" s="24"/>
      <c r="C204" s="10"/>
      <c r="D204" s="10"/>
      <c r="E204" s="24"/>
      <c r="F204" s="25"/>
      <c r="G204" s="25"/>
      <c r="H204" s="25"/>
      <c r="I204" s="25"/>
      <c r="J204" s="25"/>
      <c r="K204" s="25"/>
      <c r="L204" s="25"/>
      <c r="M204" s="24"/>
      <c r="N204" s="24"/>
      <c r="O204" s="12"/>
      <c r="P204" s="12"/>
      <c r="Q204" s="12"/>
      <c r="R204" s="12"/>
      <c r="S204" s="2"/>
      <c r="T204" s="12"/>
      <c r="U204" s="12"/>
      <c r="V204" s="12"/>
      <c r="W204" s="12"/>
      <c r="X204" s="12"/>
      <c r="Y204" s="12"/>
      <c r="Z204" s="12"/>
    </row>
    <row r="205" spans="1:26" ht="15">
      <c r="A205" s="10"/>
      <c r="B205" s="24"/>
      <c r="C205" s="10"/>
      <c r="D205" s="10"/>
      <c r="E205" s="24"/>
      <c r="F205" s="25"/>
      <c r="G205" s="25"/>
      <c r="H205" s="25"/>
      <c r="I205" s="25"/>
      <c r="J205" s="25"/>
      <c r="K205" s="25"/>
      <c r="L205" s="25"/>
      <c r="M205" s="24"/>
      <c r="N205" s="24"/>
      <c r="O205" s="12"/>
      <c r="P205" s="12"/>
      <c r="Q205" s="12"/>
      <c r="R205" s="12"/>
      <c r="S205" s="2"/>
      <c r="T205" s="12"/>
      <c r="U205" s="12"/>
      <c r="V205" s="12"/>
      <c r="W205" s="12"/>
      <c r="X205" s="12"/>
      <c r="Y205" s="12"/>
      <c r="Z205" s="12"/>
    </row>
    <row r="206" spans="1:26" ht="15">
      <c r="A206" s="10"/>
      <c r="B206" s="24"/>
      <c r="C206" s="10"/>
      <c r="D206" s="10"/>
      <c r="E206" s="24"/>
      <c r="F206" s="25"/>
      <c r="G206" s="25"/>
      <c r="H206" s="25"/>
      <c r="I206" s="25"/>
      <c r="J206" s="25"/>
      <c r="K206" s="25"/>
      <c r="L206" s="25"/>
      <c r="M206" s="24"/>
      <c r="N206" s="24"/>
      <c r="O206" s="12"/>
      <c r="P206" s="12"/>
      <c r="Q206" s="12"/>
      <c r="R206" s="12"/>
      <c r="S206" s="2"/>
      <c r="T206" s="12"/>
      <c r="U206" s="12"/>
      <c r="V206" s="12"/>
      <c r="W206" s="12"/>
      <c r="X206" s="12"/>
      <c r="Y206" s="12"/>
      <c r="Z206" s="12"/>
    </row>
    <row r="207" spans="1:26" ht="15">
      <c r="A207" s="10"/>
      <c r="B207" s="24"/>
      <c r="C207" s="10"/>
      <c r="D207" s="10"/>
      <c r="E207" s="24"/>
      <c r="F207" s="25"/>
      <c r="G207" s="25"/>
      <c r="H207" s="25"/>
      <c r="I207" s="25"/>
      <c r="J207" s="25"/>
      <c r="K207" s="25"/>
      <c r="L207" s="25"/>
      <c r="M207" s="24"/>
      <c r="N207" s="24"/>
      <c r="O207" s="12"/>
      <c r="P207" s="12"/>
      <c r="Q207" s="12"/>
      <c r="R207" s="12"/>
      <c r="S207" s="2"/>
      <c r="T207" s="12"/>
      <c r="U207" s="12"/>
      <c r="V207" s="12"/>
      <c r="W207" s="12"/>
      <c r="X207" s="12"/>
      <c r="Y207" s="12"/>
      <c r="Z207" s="12"/>
    </row>
    <row r="208" spans="1:26" ht="15">
      <c r="A208" s="10"/>
      <c r="B208" s="24"/>
      <c r="C208" s="10"/>
      <c r="D208" s="10"/>
      <c r="E208" s="24"/>
      <c r="F208" s="25"/>
      <c r="G208" s="25"/>
      <c r="H208" s="25"/>
      <c r="I208" s="25"/>
      <c r="J208" s="25"/>
      <c r="K208" s="25"/>
      <c r="L208" s="25"/>
      <c r="M208" s="24"/>
      <c r="N208" s="24"/>
      <c r="O208" s="12"/>
      <c r="P208" s="12"/>
      <c r="Q208" s="12"/>
      <c r="R208" s="12"/>
      <c r="S208" s="2"/>
      <c r="T208" s="12"/>
      <c r="U208" s="12"/>
      <c r="V208" s="12"/>
      <c r="W208" s="12"/>
      <c r="X208" s="12"/>
      <c r="Y208" s="12"/>
      <c r="Z208" s="12"/>
    </row>
    <row r="209" spans="1:26" ht="15">
      <c r="A209" s="10"/>
      <c r="B209" s="24"/>
      <c r="C209" s="10"/>
      <c r="D209" s="10"/>
      <c r="E209" s="24"/>
      <c r="F209" s="25"/>
      <c r="G209" s="25"/>
      <c r="H209" s="25"/>
      <c r="I209" s="25"/>
      <c r="J209" s="25"/>
      <c r="K209" s="25"/>
      <c r="L209" s="25"/>
      <c r="M209" s="24"/>
      <c r="N209" s="24"/>
      <c r="O209" s="12"/>
      <c r="P209" s="12"/>
      <c r="Q209" s="12"/>
      <c r="R209" s="12"/>
      <c r="S209" s="2"/>
      <c r="T209" s="12"/>
      <c r="U209" s="12"/>
      <c r="V209" s="12"/>
      <c r="W209" s="12"/>
      <c r="X209" s="12"/>
      <c r="Y209" s="12"/>
      <c r="Z209" s="12"/>
    </row>
    <row r="210" spans="1:26" ht="15">
      <c r="A210" s="10"/>
      <c r="B210" s="24"/>
      <c r="C210" s="10"/>
      <c r="D210" s="10"/>
      <c r="E210" s="24"/>
      <c r="F210" s="25"/>
      <c r="G210" s="25"/>
      <c r="H210" s="25"/>
      <c r="I210" s="25"/>
      <c r="J210" s="25"/>
      <c r="K210" s="25"/>
      <c r="L210" s="25"/>
      <c r="M210" s="24"/>
      <c r="N210" s="24"/>
      <c r="O210" s="12"/>
      <c r="P210" s="12"/>
      <c r="Q210" s="12"/>
      <c r="R210" s="12"/>
      <c r="S210" s="2"/>
      <c r="T210" s="12"/>
      <c r="U210" s="12"/>
      <c r="V210" s="12"/>
      <c r="W210" s="12"/>
      <c r="X210" s="12"/>
      <c r="Y210" s="12"/>
      <c r="Z210" s="12"/>
    </row>
    <row r="211" spans="1:26" ht="15">
      <c r="A211" s="10"/>
      <c r="B211" s="24"/>
      <c r="C211" s="10"/>
      <c r="D211" s="10"/>
      <c r="E211" s="24"/>
      <c r="F211" s="25"/>
      <c r="G211" s="25"/>
      <c r="H211" s="25"/>
      <c r="I211" s="25"/>
      <c r="J211" s="25"/>
      <c r="K211" s="25"/>
      <c r="L211" s="25"/>
      <c r="M211" s="24"/>
      <c r="N211" s="24"/>
      <c r="O211" s="12"/>
      <c r="P211" s="12"/>
      <c r="Q211" s="12"/>
      <c r="R211" s="12"/>
      <c r="S211" s="2"/>
      <c r="T211" s="12"/>
      <c r="U211" s="12"/>
      <c r="V211" s="12"/>
      <c r="W211" s="12"/>
      <c r="X211" s="12"/>
      <c r="Y211" s="12"/>
      <c r="Z211" s="12"/>
    </row>
    <row r="212" spans="1:26" ht="15">
      <c r="A212" s="10"/>
      <c r="B212" s="24"/>
      <c r="C212" s="10"/>
      <c r="D212" s="10"/>
      <c r="E212" s="24"/>
      <c r="F212" s="25"/>
      <c r="G212" s="25"/>
      <c r="H212" s="25"/>
      <c r="I212" s="25"/>
      <c r="J212" s="25"/>
      <c r="K212" s="25"/>
      <c r="L212" s="25"/>
      <c r="M212" s="24"/>
      <c r="N212" s="24"/>
      <c r="O212" s="12"/>
      <c r="P212" s="12"/>
      <c r="Q212" s="12"/>
      <c r="R212" s="12"/>
      <c r="S212" s="2"/>
      <c r="T212" s="12"/>
      <c r="U212" s="12"/>
      <c r="V212" s="12"/>
      <c r="W212" s="12"/>
      <c r="X212" s="12"/>
      <c r="Y212" s="12"/>
      <c r="Z212" s="12"/>
    </row>
    <row r="213" spans="1:26" ht="15">
      <c r="A213" s="10"/>
      <c r="B213" s="24"/>
      <c r="C213" s="10"/>
      <c r="D213" s="10"/>
      <c r="E213" s="24"/>
      <c r="F213" s="25"/>
      <c r="G213" s="25"/>
      <c r="H213" s="25"/>
      <c r="I213" s="25"/>
      <c r="J213" s="25"/>
      <c r="K213" s="25"/>
      <c r="L213" s="25"/>
      <c r="M213" s="24"/>
      <c r="N213" s="24"/>
      <c r="O213" s="12"/>
      <c r="P213" s="12"/>
      <c r="Q213" s="12"/>
      <c r="R213" s="12"/>
      <c r="S213" s="2"/>
      <c r="T213" s="12"/>
      <c r="U213" s="12"/>
      <c r="V213" s="12"/>
      <c r="W213" s="12"/>
      <c r="X213" s="12"/>
      <c r="Y213" s="12"/>
      <c r="Z213" s="12"/>
    </row>
    <row r="214" spans="1:26" ht="15">
      <c r="A214" s="10"/>
      <c r="B214" s="24"/>
      <c r="C214" s="10"/>
      <c r="D214" s="10"/>
      <c r="E214" s="24"/>
      <c r="F214" s="25"/>
      <c r="G214" s="25"/>
      <c r="H214" s="25"/>
      <c r="I214" s="25"/>
      <c r="J214" s="25"/>
      <c r="K214" s="25"/>
      <c r="L214" s="25"/>
      <c r="M214" s="24"/>
      <c r="N214" s="24"/>
      <c r="O214" s="12"/>
      <c r="P214" s="12"/>
      <c r="Q214" s="12"/>
      <c r="R214" s="12"/>
      <c r="S214" s="2"/>
      <c r="T214" s="12"/>
      <c r="U214" s="12"/>
      <c r="V214" s="12"/>
      <c r="W214" s="12"/>
      <c r="X214" s="12"/>
      <c r="Y214" s="12"/>
      <c r="Z214" s="12"/>
    </row>
    <row r="215" spans="1:26" ht="15">
      <c r="A215" s="10"/>
      <c r="B215" s="24"/>
      <c r="C215" s="10"/>
      <c r="D215" s="10"/>
      <c r="E215" s="24"/>
      <c r="F215" s="25"/>
      <c r="G215" s="25"/>
      <c r="H215" s="25"/>
      <c r="I215" s="25"/>
      <c r="J215" s="25"/>
      <c r="K215" s="25"/>
      <c r="L215" s="25"/>
      <c r="M215" s="24"/>
      <c r="N215" s="24"/>
      <c r="O215" s="12"/>
      <c r="P215" s="12"/>
      <c r="Q215" s="12"/>
      <c r="R215" s="12"/>
      <c r="S215" s="2"/>
      <c r="T215" s="12"/>
      <c r="U215" s="12"/>
      <c r="V215" s="12"/>
      <c r="W215" s="12"/>
      <c r="X215" s="12"/>
      <c r="Y215" s="12"/>
      <c r="Z215" s="12"/>
    </row>
    <row r="216" spans="1:26" ht="15">
      <c r="A216" s="10"/>
      <c r="B216" s="24"/>
      <c r="C216" s="10"/>
      <c r="D216" s="10"/>
      <c r="E216" s="24"/>
      <c r="F216" s="25"/>
      <c r="G216" s="25"/>
      <c r="H216" s="25"/>
      <c r="I216" s="25"/>
      <c r="J216" s="25"/>
      <c r="K216" s="25"/>
      <c r="L216" s="25"/>
      <c r="M216" s="24"/>
      <c r="N216" s="24"/>
      <c r="O216" s="12"/>
      <c r="P216" s="12"/>
      <c r="Q216" s="12"/>
      <c r="R216" s="12"/>
      <c r="S216" s="2"/>
      <c r="T216" s="12"/>
      <c r="U216" s="12"/>
      <c r="V216" s="12"/>
      <c r="W216" s="12"/>
      <c r="X216" s="12"/>
      <c r="Y216" s="12"/>
      <c r="Z216" s="12"/>
    </row>
    <row r="217" spans="1:26" ht="15">
      <c r="A217" s="10"/>
      <c r="B217" s="24"/>
      <c r="C217" s="10"/>
      <c r="D217" s="10"/>
      <c r="E217" s="24"/>
      <c r="F217" s="25"/>
      <c r="G217" s="25"/>
      <c r="H217" s="25"/>
      <c r="I217" s="25"/>
      <c r="J217" s="25"/>
      <c r="K217" s="25"/>
      <c r="L217" s="25"/>
      <c r="M217" s="24"/>
      <c r="N217" s="24"/>
      <c r="O217" s="12"/>
      <c r="P217" s="12"/>
      <c r="Q217" s="12"/>
      <c r="R217" s="12"/>
      <c r="S217" s="2"/>
      <c r="T217" s="12"/>
      <c r="U217" s="12"/>
      <c r="V217" s="12"/>
      <c r="W217" s="12"/>
      <c r="X217" s="12"/>
      <c r="Y217" s="12"/>
      <c r="Z217" s="12"/>
    </row>
    <row r="218" spans="1:26" ht="15">
      <c r="A218" s="10"/>
      <c r="B218" s="24"/>
      <c r="C218" s="10"/>
      <c r="D218" s="10"/>
      <c r="E218" s="24"/>
      <c r="F218" s="25"/>
      <c r="G218" s="25"/>
      <c r="H218" s="25"/>
      <c r="I218" s="25"/>
      <c r="J218" s="25"/>
      <c r="K218" s="25"/>
      <c r="L218" s="25"/>
      <c r="M218" s="24"/>
      <c r="N218" s="24"/>
      <c r="O218" s="12"/>
      <c r="P218" s="12"/>
      <c r="Q218" s="12"/>
      <c r="R218" s="12"/>
      <c r="S218" s="2"/>
      <c r="T218" s="12"/>
      <c r="U218" s="12"/>
      <c r="V218" s="12"/>
      <c r="W218" s="12"/>
      <c r="X218" s="12"/>
      <c r="Y218" s="12"/>
      <c r="Z218" s="12"/>
    </row>
    <row r="219" spans="1:26" ht="15">
      <c r="A219" s="10"/>
      <c r="B219" s="24"/>
      <c r="C219" s="10"/>
      <c r="D219" s="10"/>
      <c r="E219" s="24"/>
      <c r="F219" s="25"/>
      <c r="G219" s="25"/>
      <c r="H219" s="25"/>
      <c r="I219" s="25"/>
      <c r="J219" s="25"/>
      <c r="K219" s="25"/>
      <c r="L219" s="25"/>
      <c r="M219" s="24"/>
      <c r="N219" s="24"/>
      <c r="O219" s="12"/>
      <c r="P219" s="12"/>
      <c r="Q219" s="12"/>
      <c r="R219" s="12"/>
      <c r="S219" s="2"/>
      <c r="T219" s="12"/>
      <c r="U219" s="12"/>
      <c r="V219" s="12"/>
      <c r="W219" s="12"/>
      <c r="X219" s="12"/>
      <c r="Y219" s="12"/>
      <c r="Z219" s="12"/>
    </row>
    <row r="220" spans="1:26" ht="15">
      <c r="A220" s="10"/>
      <c r="B220" s="24"/>
      <c r="C220" s="10"/>
      <c r="D220" s="10"/>
      <c r="E220" s="24"/>
      <c r="F220" s="25"/>
      <c r="G220" s="25"/>
      <c r="H220" s="25"/>
      <c r="I220" s="25"/>
      <c r="J220" s="25"/>
      <c r="K220" s="25"/>
      <c r="L220" s="25"/>
      <c r="M220" s="24"/>
      <c r="N220" s="24"/>
      <c r="O220" s="12"/>
      <c r="P220" s="12"/>
      <c r="Q220" s="12"/>
      <c r="R220" s="12"/>
      <c r="S220" s="2"/>
      <c r="T220" s="12"/>
      <c r="U220" s="12"/>
      <c r="V220" s="12"/>
      <c r="W220" s="12"/>
      <c r="X220" s="12"/>
      <c r="Y220" s="12"/>
      <c r="Z220" s="12"/>
    </row>
    <row r="221" spans="1:26" ht="15">
      <c r="A221" s="10"/>
      <c r="B221" s="24"/>
      <c r="C221" s="10"/>
      <c r="D221" s="10"/>
      <c r="E221" s="24"/>
      <c r="F221" s="25"/>
      <c r="G221" s="25"/>
      <c r="H221" s="25"/>
      <c r="I221" s="25"/>
      <c r="J221" s="25"/>
      <c r="K221" s="25"/>
      <c r="L221" s="25"/>
      <c r="M221" s="24"/>
      <c r="N221" s="24"/>
      <c r="O221" s="12"/>
      <c r="P221" s="12"/>
      <c r="Q221" s="12"/>
      <c r="R221" s="12"/>
      <c r="S221" s="2"/>
      <c r="T221" s="12"/>
      <c r="U221" s="12"/>
      <c r="V221" s="12"/>
      <c r="W221" s="12"/>
      <c r="X221" s="12"/>
      <c r="Y221" s="12"/>
      <c r="Z221" s="12"/>
    </row>
    <row r="222" spans="1:26" ht="15">
      <c r="A222" s="10"/>
      <c r="B222" s="24"/>
      <c r="C222" s="10"/>
      <c r="D222" s="10"/>
      <c r="E222" s="24"/>
      <c r="F222" s="25"/>
      <c r="G222" s="25"/>
      <c r="H222" s="25"/>
      <c r="I222" s="25"/>
      <c r="J222" s="25"/>
      <c r="K222" s="25"/>
      <c r="L222" s="25"/>
      <c r="M222" s="24"/>
      <c r="N222" s="24"/>
      <c r="O222" s="12"/>
      <c r="P222" s="12"/>
      <c r="Q222" s="12"/>
      <c r="R222" s="12"/>
      <c r="S222" s="2"/>
      <c r="T222" s="12"/>
      <c r="U222" s="12"/>
      <c r="V222" s="12"/>
      <c r="W222" s="12"/>
      <c r="X222" s="12"/>
      <c r="Y222" s="12"/>
      <c r="Z222" s="12"/>
    </row>
    <row r="223" spans="1:26" ht="15">
      <c r="A223" s="10"/>
      <c r="B223" s="24"/>
      <c r="C223" s="10"/>
      <c r="D223" s="10"/>
      <c r="E223" s="24"/>
      <c r="F223" s="25"/>
      <c r="G223" s="25"/>
      <c r="H223" s="25"/>
      <c r="I223" s="25"/>
      <c r="J223" s="25"/>
      <c r="K223" s="25"/>
      <c r="L223" s="25"/>
      <c r="M223" s="24"/>
      <c r="N223" s="24"/>
      <c r="O223" s="12"/>
      <c r="P223" s="12"/>
      <c r="Q223" s="12"/>
      <c r="R223" s="12"/>
      <c r="S223" s="2"/>
      <c r="T223" s="12"/>
      <c r="U223" s="12"/>
      <c r="V223" s="12"/>
      <c r="W223" s="12"/>
      <c r="X223" s="12"/>
      <c r="Y223" s="12"/>
      <c r="Z223" s="12"/>
    </row>
    <row r="224" spans="1:26" ht="15">
      <c r="A224" s="10"/>
      <c r="B224" s="24"/>
      <c r="C224" s="10"/>
      <c r="D224" s="10"/>
      <c r="E224" s="24"/>
      <c r="F224" s="25"/>
      <c r="G224" s="25"/>
      <c r="H224" s="25"/>
      <c r="I224" s="25"/>
      <c r="J224" s="25"/>
      <c r="K224" s="25"/>
      <c r="L224" s="25"/>
      <c r="M224" s="24"/>
      <c r="N224" s="24"/>
      <c r="O224" s="12"/>
      <c r="P224" s="12"/>
      <c r="Q224" s="12"/>
      <c r="R224" s="12"/>
      <c r="S224" s="2"/>
      <c r="T224" s="12"/>
      <c r="U224" s="12"/>
      <c r="V224" s="12"/>
      <c r="W224" s="12"/>
      <c r="X224" s="12"/>
      <c r="Y224" s="12"/>
      <c r="Z224" s="12"/>
    </row>
    <row r="225" spans="1:26" ht="15">
      <c r="A225" s="10"/>
      <c r="B225" s="24"/>
      <c r="C225" s="10"/>
      <c r="D225" s="10"/>
      <c r="E225" s="24"/>
      <c r="F225" s="25"/>
      <c r="G225" s="25"/>
      <c r="H225" s="25"/>
      <c r="I225" s="25"/>
      <c r="J225" s="25"/>
      <c r="K225" s="25"/>
      <c r="L225" s="25"/>
      <c r="M225" s="24"/>
      <c r="N225" s="24"/>
      <c r="O225" s="12"/>
      <c r="P225" s="12"/>
      <c r="Q225" s="12"/>
      <c r="R225" s="12"/>
      <c r="S225" s="2"/>
      <c r="T225" s="12"/>
      <c r="U225" s="12"/>
      <c r="V225" s="12"/>
      <c r="W225" s="12"/>
      <c r="X225" s="12"/>
      <c r="Y225" s="12"/>
      <c r="Z225" s="12"/>
    </row>
    <row r="226" spans="1:26" ht="15">
      <c r="A226" s="10"/>
      <c r="B226" s="24"/>
      <c r="C226" s="10"/>
      <c r="D226" s="10"/>
      <c r="E226" s="24"/>
      <c r="F226" s="25"/>
      <c r="G226" s="25"/>
      <c r="H226" s="25"/>
      <c r="I226" s="25"/>
      <c r="J226" s="25"/>
      <c r="K226" s="25"/>
      <c r="L226" s="25"/>
      <c r="M226" s="24"/>
      <c r="N226" s="24"/>
      <c r="O226" s="12"/>
      <c r="P226" s="12"/>
      <c r="Q226" s="12"/>
      <c r="R226" s="12"/>
      <c r="S226" s="2"/>
      <c r="T226" s="12"/>
      <c r="U226" s="12"/>
      <c r="V226" s="12"/>
      <c r="W226" s="12"/>
      <c r="X226" s="12"/>
      <c r="Y226" s="12"/>
      <c r="Z226" s="12"/>
    </row>
    <row r="227" spans="1:26" ht="15">
      <c r="A227" s="10"/>
      <c r="B227" s="24"/>
      <c r="C227" s="10"/>
      <c r="D227" s="10"/>
      <c r="E227" s="24"/>
      <c r="F227" s="25"/>
      <c r="G227" s="25"/>
      <c r="H227" s="25"/>
      <c r="I227" s="25"/>
      <c r="J227" s="25"/>
      <c r="K227" s="25"/>
      <c r="L227" s="25"/>
      <c r="M227" s="24"/>
      <c r="N227" s="24"/>
      <c r="O227" s="12"/>
      <c r="P227" s="12"/>
      <c r="Q227" s="12"/>
      <c r="R227" s="12"/>
      <c r="S227" s="2"/>
      <c r="T227" s="12"/>
      <c r="U227" s="12"/>
      <c r="V227" s="12"/>
      <c r="W227" s="12"/>
      <c r="X227" s="12"/>
      <c r="Y227" s="12"/>
      <c r="Z227" s="12"/>
    </row>
    <row r="228" spans="1:26" ht="15">
      <c r="A228" s="10"/>
      <c r="B228" s="24"/>
      <c r="C228" s="10"/>
      <c r="D228" s="10"/>
      <c r="E228" s="24"/>
      <c r="F228" s="25"/>
      <c r="G228" s="25"/>
      <c r="H228" s="25"/>
      <c r="I228" s="25"/>
      <c r="J228" s="25"/>
      <c r="K228" s="25"/>
      <c r="L228" s="25"/>
      <c r="M228" s="24"/>
      <c r="N228" s="24"/>
      <c r="O228" s="12"/>
      <c r="P228" s="12"/>
      <c r="Q228" s="12"/>
      <c r="R228" s="12"/>
      <c r="S228" s="2"/>
      <c r="T228" s="12"/>
      <c r="U228" s="12"/>
      <c r="V228" s="12"/>
      <c r="W228" s="12"/>
      <c r="X228" s="12"/>
      <c r="Y228" s="12"/>
      <c r="Z228" s="12"/>
    </row>
    <row r="229" spans="1:26" ht="15">
      <c r="A229" s="10"/>
      <c r="B229" s="24"/>
      <c r="C229" s="10"/>
      <c r="D229" s="10"/>
      <c r="E229" s="24"/>
      <c r="F229" s="25"/>
      <c r="G229" s="25"/>
      <c r="H229" s="25"/>
      <c r="I229" s="25"/>
      <c r="J229" s="25"/>
      <c r="K229" s="25"/>
      <c r="L229" s="25"/>
      <c r="M229" s="24"/>
      <c r="N229" s="24"/>
      <c r="O229" s="12"/>
      <c r="P229" s="12"/>
      <c r="Q229" s="12"/>
      <c r="R229" s="12"/>
      <c r="S229" s="2"/>
      <c r="T229" s="12"/>
      <c r="U229" s="12"/>
      <c r="V229" s="12"/>
      <c r="W229" s="12"/>
      <c r="X229" s="12"/>
      <c r="Y229" s="12"/>
      <c r="Z229" s="12"/>
    </row>
    <row r="230" spans="1:26" ht="15">
      <c r="A230" s="10"/>
      <c r="B230" s="24"/>
      <c r="C230" s="10"/>
      <c r="D230" s="10"/>
      <c r="E230" s="24"/>
      <c r="F230" s="25"/>
      <c r="G230" s="25"/>
      <c r="H230" s="25"/>
      <c r="I230" s="25"/>
      <c r="J230" s="25"/>
      <c r="K230" s="25"/>
      <c r="L230" s="25"/>
      <c r="M230" s="24"/>
      <c r="N230" s="24"/>
      <c r="O230" s="12"/>
      <c r="P230" s="12"/>
      <c r="Q230" s="12"/>
      <c r="R230" s="12"/>
      <c r="S230" s="2"/>
      <c r="T230" s="12"/>
      <c r="U230" s="12"/>
      <c r="V230" s="12"/>
      <c r="W230" s="12"/>
      <c r="X230" s="12"/>
      <c r="Y230" s="12"/>
      <c r="Z230" s="12"/>
    </row>
    <row r="231" spans="1:26" ht="15">
      <c r="A231" s="10"/>
      <c r="B231" s="24"/>
      <c r="C231" s="10"/>
      <c r="D231" s="10"/>
      <c r="E231" s="24"/>
      <c r="F231" s="25"/>
      <c r="G231" s="25"/>
      <c r="H231" s="25"/>
      <c r="I231" s="25"/>
      <c r="J231" s="25"/>
      <c r="K231" s="25"/>
      <c r="L231" s="25"/>
      <c r="M231" s="24"/>
      <c r="N231" s="24"/>
      <c r="O231" s="12"/>
      <c r="P231" s="12"/>
      <c r="Q231" s="12"/>
      <c r="R231" s="12"/>
      <c r="S231" s="2"/>
      <c r="T231" s="12"/>
      <c r="U231" s="12"/>
      <c r="V231" s="12"/>
      <c r="W231" s="12"/>
      <c r="X231" s="12"/>
      <c r="Y231" s="12"/>
      <c r="Z231" s="12"/>
    </row>
    <row r="232" spans="1:26" ht="15">
      <c r="A232" s="10"/>
      <c r="B232" s="24"/>
      <c r="C232" s="10"/>
      <c r="D232" s="10"/>
      <c r="E232" s="24"/>
      <c r="F232" s="25"/>
      <c r="G232" s="25"/>
      <c r="H232" s="25"/>
      <c r="I232" s="25"/>
      <c r="J232" s="25"/>
      <c r="K232" s="25"/>
      <c r="L232" s="25"/>
      <c r="M232" s="24"/>
      <c r="N232" s="24"/>
      <c r="O232" s="12"/>
      <c r="P232" s="12"/>
      <c r="Q232" s="12"/>
      <c r="R232" s="12"/>
      <c r="S232" s="2"/>
      <c r="T232" s="12"/>
      <c r="U232" s="12"/>
      <c r="V232" s="12"/>
      <c r="W232" s="12"/>
      <c r="X232" s="12"/>
      <c r="Y232" s="12"/>
      <c r="Z232" s="12"/>
    </row>
    <row r="233" spans="1:26" ht="15">
      <c r="A233" s="10"/>
      <c r="B233" s="24"/>
      <c r="C233" s="10"/>
      <c r="D233" s="10"/>
      <c r="E233" s="24"/>
      <c r="F233" s="25"/>
      <c r="G233" s="25"/>
      <c r="H233" s="25"/>
      <c r="I233" s="25"/>
      <c r="J233" s="25"/>
      <c r="K233" s="25"/>
      <c r="L233" s="25"/>
      <c r="M233" s="24"/>
      <c r="N233" s="24"/>
      <c r="O233" s="12"/>
      <c r="P233" s="12"/>
      <c r="Q233" s="12"/>
      <c r="R233" s="12"/>
      <c r="S233" s="2"/>
      <c r="T233" s="12"/>
      <c r="U233" s="12"/>
      <c r="V233" s="12"/>
      <c r="W233" s="12"/>
      <c r="X233" s="12"/>
      <c r="Y233" s="12"/>
      <c r="Z233" s="12"/>
    </row>
    <row r="234" spans="1:26" ht="15">
      <c r="A234" s="10"/>
      <c r="B234" s="24"/>
      <c r="C234" s="10"/>
      <c r="D234" s="10"/>
      <c r="E234" s="24"/>
      <c r="F234" s="25"/>
      <c r="G234" s="25"/>
      <c r="H234" s="25"/>
      <c r="I234" s="25"/>
      <c r="J234" s="25"/>
      <c r="K234" s="25"/>
      <c r="L234" s="25"/>
      <c r="M234" s="24"/>
      <c r="N234" s="24"/>
      <c r="O234" s="12"/>
      <c r="P234" s="12"/>
      <c r="Q234" s="12"/>
      <c r="R234" s="12"/>
      <c r="S234" s="2"/>
      <c r="T234" s="12"/>
      <c r="U234" s="12"/>
      <c r="V234" s="12"/>
      <c r="W234" s="12"/>
      <c r="X234" s="12"/>
      <c r="Y234" s="12"/>
      <c r="Z234" s="12"/>
    </row>
    <row r="235" spans="1:26" ht="15">
      <c r="A235" s="10"/>
      <c r="B235" s="24"/>
      <c r="C235" s="10"/>
      <c r="D235" s="10"/>
      <c r="E235" s="24"/>
      <c r="F235" s="25"/>
      <c r="G235" s="25"/>
      <c r="H235" s="25"/>
      <c r="I235" s="25"/>
      <c r="J235" s="25"/>
      <c r="K235" s="25"/>
      <c r="L235" s="25"/>
      <c r="M235" s="24"/>
      <c r="N235" s="24"/>
      <c r="O235" s="12"/>
      <c r="P235" s="12"/>
      <c r="Q235" s="12"/>
      <c r="R235" s="12"/>
      <c r="S235" s="2"/>
      <c r="T235" s="12"/>
      <c r="U235" s="12"/>
      <c r="V235" s="12"/>
      <c r="W235" s="12"/>
      <c r="X235" s="12"/>
      <c r="Y235" s="12"/>
      <c r="Z235" s="12"/>
    </row>
    <row r="236" spans="1:26" ht="15">
      <c r="A236" s="10"/>
      <c r="B236" s="24"/>
      <c r="C236" s="10"/>
      <c r="D236" s="10"/>
      <c r="E236" s="24"/>
      <c r="F236" s="25"/>
      <c r="G236" s="25"/>
      <c r="H236" s="25"/>
      <c r="I236" s="25"/>
      <c r="J236" s="25"/>
      <c r="K236" s="25"/>
      <c r="L236" s="25"/>
      <c r="M236" s="24"/>
      <c r="N236" s="24"/>
      <c r="O236" s="12"/>
      <c r="P236" s="12"/>
      <c r="Q236" s="12"/>
      <c r="R236" s="12"/>
      <c r="S236" s="2"/>
      <c r="T236" s="12"/>
      <c r="U236" s="12"/>
      <c r="V236" s="12"/>
      <c r="W236" s="12"/>
      <c r="X236" s="12"/>
      <c r="Y236" s="12"/>
      <c r="Z236" s="12"/>
    </row>
    <row r="237" spans="1:26" ht="15">
      <c r="A237" s="10"/>
      <c r="B237" s="24"/>
      <c r="C237" s="10"/>
      <c r="D237" s="10"/>
      <c r="E237" s="24"/>
      <c r="F237" s="25"/>
      <c r="G237" s="25"/>
      <c r="H237" s="25"/>
      <c r="I237" s="25"/>
      <c r="J237" s="25"/>
      <c r="K237" s="25"/>
      <c r="L237" s="25"/>
      <c r="M237" s="24"/>
      <c r="N237" s="24"/>
      <c r="O237" s="12"/>
      <c r="P237" s="12"/>
      <c r="Q237" s="12"/>
      <c r="R237" s="12"/>
      <c r="S237" s="2"/>
      <c r="T237" s="12"/>
      <c r="U237" s="12"/>
      <c r="V237" s="12"/>
      <c r="W237" s="12"/>
      <c r="X237" s="12"/>
      <c r="Y237" s="12"/>
      <c r="Z237" s="12"/>
    </row>
    <row r="238" spans="1:26" ht="15">
      <c r="A238" s="10"/>
      <c r="B238" s="24"/>
      <c r="C238" s="10"/>
      <c r="D238" s="10"/>
      <c r="E238" s="24"/>
      <c r="F238" s="25"/>
      <c r="G238" s="25"/>
      <c r="H238" s="25"/>
      <c r="I238" s="25"/>
      <c r="J238" s="25"/>
      <c r="K238" s="25"/>
      <c r="L238" s="25"/>
      <c r="M238" s="24"/>
      <c r="N238" s="24"/>
      <c r="O238" s="12"/>
      <c r="P238" s="12"/>
      <c r="Q238" s="12"/>
      <c r="R238" s="12"/>
      <c r="S238" s="2"/>
      <c r="T238" s="12"/>
      <c r="U238" s="12"/>
      <c r="V238" s="12"/>
      <c r="W238" s="12"/>
      <c r="X238" s="12"/>
      <c r="Y238" s="12"/>
      <c r="Z238" s="12"/>
    </row>
    <row r="239" spans="1:26" ht="15">
      <c r="A239" s="10"/>
      <c r="B239" s="24"/>
      <c r="C239" s="10"/>
      <c r="D239" s="10"/>
      <c r="E239" s="24"/>
      <c r="F239" s="25"/>
      <c r="G239" s="25"/>
      <c r="H239" s="25"/>
      <c r="I239" s="25"/>
      <c r="J239" s="25"/>
      <c r="K239" s="25"/>
      <c r="L239" s="25"/>
      <c r="M239" s="24"/>
      <c r="N239" s="24"/>
      <c r="O239" s="12"/>
      <c r="P239" s="12"/>
      <c r="Q239" s="12"/>
      <c r="R239" s="12"/>
      <c r="S239" s="2"/>
      <c r="T239" s="12"/>
      <c r="U239" s="12"/>
      <c r="V239" s="12"/>
      <c r="W239" s="12"/>
      <c r="X239" s="12"/>
      <c r="Y239" s="12"/>
      <c r="Z239" s="12"/>
    </row>
    <row r="240" spans="1:26" ht="15">
      <c r="A240" s="10"/>
      <c r="B240" s="24"/>
      <c r="C240" s="10"/>
      <c r="D240" s="10"/>
      <c r="E240" s="24"/>
      <c r="F240" s="25"/>
      <c r="G240" s="25"/>
      <c r="H240" s="25"/>
      <c r="I240" s="25"/>
      <c r="J240" s="25"/>
      <c r="K240" s="25"/>
      <c r="L240" s="25"/>
      <c r="M240" s="24"/>
      <c r="N240" s="24"/>
      <c r="O240" s="12"/>
      <c r="P240" s="12"/>
      <c r="Q240" s="12"/>
      <c r="R240" s="12"/>
      <c r="S240" s="2"/>
      <c r="T240" s="12"/>
      <c r="U240" s="12"/>
      <c r="V240" s="12"/>
      <c r="W240" s="12"/>
      <c r="X240" s="12"/>
      <c r="Y240" s="12"/>
      <c r="Z240" s="12"/>
    </row>
    <row r="241" spans="1:26" ht="15">
      <c r="A241" s="10"/>
      <c r="B241" s="24"/>
      <c r="C241" s="10"/>
      <c r="D241" s="10"/>
      <c r="E241" s="24"/>
      <c r="F241" s="25"/>
      <c r="G241" s="25"/>
      <c r="H241" s="25"/>
      <c r="I241" s="25"/>
      <c r="J241" s="25"/>
      <c r="K241" s="25"/>
      <c r="L241" s="25"/>
      <c r="M241" s="24"/>
      <c r="N241" s="24"/>
      <c r="O241" s="12"/>
      <c r="P241" s="12"/>
      <c r="Q241" s="12"/>
      <c r="R241" s="12"/>
      <c r="S241" s="2"/>
      <c r="T241" s="12"/>
      <c r="U241" s="12"/>
      <c r="V241" s="12"/>
      <c r="W241" s="12"/>
      <c r="X241" s="12"/>
      <c r="Y241" s="12"/>
      <c r="Z241" s="12"/>
    </row>
    <row r="242" spans="1:26" ht="15">
      <c r="A242" s="10"/>
      <c r="B242" s="24"/>
      <c r="C242" s="10"/>
      <c r="D242" s="10"/>
      <c r="E242" s="24"/>
      <c r="F242" s="25"/>
      <c r="G242" s="25"/>
      <c r="H242" s="25"/>
      <c r="I242" s="25"/>
      <c r="J242" s="25"/>
      <c r="K242" s="25"/>
      <c r="L242" s="25"/>
      <c r="M242" s="24"/>
      <c r="N242" s="24"/>
      <c r="O242" s="12"/>
      <c r="P242" s="12"/>
      <c r="Q242" s="12"/>
      <c r="R242" s="12"/>
      <c r="S242" s="2"/>
      <c r="T242" s="12"/>
      <c r="U242" s="12"/>
      <c r="V242" s="12"/>
      <c r="W242" s="12"/>
      <c r="X242" s="12"/>
      <c r="Y242" s="12"/>
      <c r="Z242" s="12"/>
    </row>
    <row r="243" spans="1:26" ht="15">
      <c r="A243" s="10"/>
      <c r="B243" s="24"/>
      <c r="C243" s="10"/>
      <c r="D243" s="10"/>
      <c r="E243" s="24"/>
      <c r="F243" s="25"/>
      <c r="G243" s="25"/>
      <c r="H243" s="25"/>
      <c r="I243" s="25"/>
      <c r="J243" s="25"/>
      <c r="K243" s="25"/>
      <c r="L243" s="25"/>
      <c r="M243" s="24"/>
      <c r="N243" s="24"/>
      <c r="O243" s="12"/>
      <c r="P243" s="12"/>
      <c r="Q243" s="12"/>
      <c r="R243" s="12"/>
      <c r="S243" s="2"/>
      <c r="T243" s="12"/>
      <c r="U243" s="12"/>
      <c r="V243" s="12"/>
      <c r="W243" s="12"/>
      <c r="X243" s="12"/>
      <c r="Y243" s="12"/>
      <c r="Z243" s="12"/>
    </row>
    <row r="244" spans="1:26" ht="15">
      <c r="A244" s="10"/>
      <c r="B244" s="24"/>
      <c r="C244" s="10"/>
      <c r="D244" s="10"/>
      <c r="E244" s="24"/>
      <c r="F244" s="25"/>
      <c r="G244" s="25"/>
      <c r="H244" s="25"/>
      <c r="I244" s="25"/>
      <c r="J244" s="25"/>
      <c r="K244" s="25"/>
      <c r="L244" s="25"/>
      <c r="M244" s="24"/>
      <c r="N244" s="24"/>
      <c r="O244" s="12"/>
      <c r="P244" s="12"/>
      <c r="Q244" s="12"/>
      <c r="R244" s="12"/>
      <c r="S244" s="2"/>
      <c r="T244" s="12"/>
      <c r="U244" s="12"/>
      <c r="V244" s="12"/>
      <c r="W244" s="12"/>
      <c r="X244" s="12"/>
      <c r="Y244" s="12"/>
      <c r="Z244" s="12"/>
    </row>
    <row r="245" spans="1:26" ht="15">
      <c r="A245" s="10"/>
      <c r="B245" s="24"/>
      <c r="C245" s="10"/>
      <c r="D245" s="10"/>
      <c r="E245" s="24"/>
      <c r="F245" s="25"/>
      <c r="G245" s="25"/>
      <c r="H245" s="25"/>
      <c r="I245" s="25"/>
      <c r="J245" s="25"/>
      <c r="K245" s="25"/>
      <c r="L245" s="25"/>
      <c r="M245" s="24"/>
      <c r="N245" s="24"/>
      <c r="O245" s="12"/>
      <c r="P245" s="12"/>
      <c r="Q245" s="12"/>
      <c r="R245" s="12"/>
      <c r="S245" s="2"/>
      <c r="T245" s="12"/>
      <c r="U245" s="12"/>
      <c r="V245" s="12"/>
      <c r="W245" s="12"/>
      <c r="X245" s="12"/>
      <c r="Y245" s="12"/>
      <c r="Z245" s="12"/>
    </row>
    <row r="246" spans="1:26" ht="15">
      <c r="A246" s="10"/>
      <c r="B246" s="24"/>
      <c r="C246" s="10"/>
      <c r="D246" s="10"/>
      <c r="E246" s="24"/>
      <c r="F246" s="25"/>
      <c r="G246" s="25"/>
      <c r="H246" s="25"/>
      <c r="I246" s="25"/>
      <c r="J246" s="25"/>
      <c r="K246" s="25"/>
      <c r="L246" s="25"/>
      <c r="M246" s="24"/>
      <c r="N246" s="24"/>
      <c r="O246" s="12"/>
      <c r="P246" s="12"/>
      <c r="Q246" s="12"/>
      <c r="R246" s="12"/>
      <c r="S246" s="2"/>
      <c r="T246" s="12"/>
      <c r="U246" s="12"/>
      <c r="V246" s="12"/>
      <c r="W246" s="12"/>
      <c r="X246" s="12"/>
      <c r="Y246" s="12"/>
      <c r="Z246" s="12"/>
    </row>
    <row r="247" spans="1:26" ht="15">
      <c r="A247" s="10"/>
      <c r="B247" s="24"/>
      <c r="C247" s="10"/>
      <c r="D247" s="10"/>
      <c r="E247" s="24"/>
      <c r="F247" s="25"/>
      <c r="G247" s="25"/>
      <c r="H247" s="25"/>
      <c r="I247" s="25"/>
      <c r="J247" s="25"/>
      <c r="K247" s="25"/>
      <c r="L247" s="25"/>
      <c r="M247" s="24"/>
      <c r="N247" s="24"/>
      <c r="O247" s="12"/>
      <c r="P247" s="12"/>
      <c r="Q247" s="12"/>
      <c r="R247" s="12"/>
      <c r="S247" s="2"/>
      <c r="T247" s="12"/>
      <c r="U247" s="12"/>
      <c r="V247" s="12"/>
      <c r="W247" s="12"/>
      <c r="X247" s="12"/>
      <c r="Y247" s="12"/>
      <c r="Z247" s="12"/>
    </row>
    <row r="248" spans="1:26" ht="15">
      <c r="A248" s="10"/>
      <c r="B248" s="24"/>
      <c r="C248" s="10"/>
      <c r="D248" s="10"/>
      <c r="E248" s="24"/>
      <c r="F248" s="25"/>
      <c r="G248" s="25"/>
      <c r="H248" s="25"/>
      <c r="I248" s="25"/>
      <c r="J248" s="25"/>
      <c r="K248" s="25"/>
      <c r="L248" s="25"/>
      <c r="M248" s="24"/>
      <c r="N248" s="24"/>
      <c r="O248" s="12"/>
      <c r="P248" s="12"/>
      <c r="Q248" s="12"/>
      <c r="R248" s="12"/>
      <c r="S248" s="2"/>
      <c r="T248" s="12"/>
      <c r="U248" s="12"/>
      <c r="V248" s="12"/>
      <c r="W248" s="12"/>
      <c r="X248" s="12"/>
      <c r="Y248" s="12"/>
      <c r="Z248" s="12"/>
    </row>
    <row r="249" spans="1:26" ht="15">
      <c r="A249" s="10"/>
      <c r="B249" s="24"/>
      <c r="C249" s="10"/>
      <c r="D249" s="10"/>
      <c r="E249" s="24"/>
      <c r="F249" s="25"/>
      <c r="G249" s="25"/>
      <c r="H249" s="25"/>
      <c r="I249" s="25"/>
      <c r="J249" s="25"/>
      <c r="K249" s="25"/>
      <c r="L249" s="25"/>
      <c r="M249" s="24"/>
      <c r="N249" s="24"/>
      <c r="O249" s="12"/>
      <c r="P249" s="12"/>
      <c r="Q249" s="12"/>
      <c r="R249" s="12"/>
      <c r="S249" s="2"/>
      <c r="T249" s="12"/>
      <c r="U249" s="12"/>
      <c r="V249" s="12"/>
      <c r="W249" s="12"/>
      <c r="X249" s="12"/>
      <c r="Y249" s="12"/>
      <c r="Z249" s="12"/>
    </row>
    <row r="250" spans="1:26" ht="15">
      <c r="A250" s="10"/>
      <c r="B250" s="24"/>
      <c r="C250" s="10"/>
      <c r="D250" s="10"/>
      <c r="E250" s="24"/>
      <c r="F250" s="25"/>
      <c r="G250" s="25"/>
      <c r="H250" s="25"/>
      <c r="I250" s="25"/>
      <c r="J250" s="25"/>
      <c r="K250" s="25"/>
      <c r="L250" s="25"/>
      <c r="M250" s="24"/>
      <c r="N250" s="24"/>
      <c r="O250" s="12"/>
      <c r="P250" s="12"/>
      <c r="Q250" s="12"/>
      <c r="R250" s="12"/>
      <c r="S250" s="2"/>
      <c r="T250" s="12"/>
      <c r="U250" s="12"/>
      <c r="V250" s="12"/>
      <c r="W250" s="12"/>
      <c r="X250" s="12"/>
      <c r="Y250" s="12"/>
      <c r="Z250" s="12"/>
    </row>
    <row r="251" spans="1:26" ht="15">
      <c r="A251" s="10"/>
      <c r="B251" s="24"/>
      <c r="C251" s="10"/>
      <c r="D251" s="10"/>
      <c r="E251" s="24"/>
      <c r="F251" s="25"/>
      <c r="G251" s="25"/>
      <c r="H251" s="25"/>
      <c r="I251" s="25"/>
      <c r="J251" s="25"/>
      <c r="K251" s="25"/>
      <c r="L251" s="25"/>
      <c r="M251" s="24"/>
      <c r="N251" s="24"/>
      <c r="O251" s="12"/>
      <c r="P251" s="12"/>
      <c r="Q251" s="12"/>
      <c r="R251" s="12"/>
      <c r="S251" s="2"/>
      <c r="T251" s="12"/>
      <c r="U251" s="12"/>
      <c r="V251" s="12"/>
      <c r="W251" s="12"/>
      <c r="X251" s="12"/>
      <c r="Y251" s="12"/>
      <c r="Z251" s="12"/>
    </row>
    <row r="252" spans="1:26" ht="15">
      <c r="A252" s="10"/>
      <c r="B252" s="24"/>
      <c r="C252" s="10"/>
      <c r="D252" s="10"/>
      <c r="E252" s="24"/>
      <c r="F252" s="25"/>
      <c r="G252" s="25"/>
      <c r="H252" s="25"/>
      <c r="I252" s="25"/>
      <c r="J252" s="25"/>
      <c r="K252" s="25"/>
      <c r="L252" s="25"/>
      <c r="M252" s="24"/>
      <c r="N252" s="24"/>
      <c r="O252" s="12"/>
      <c r="P252" s="12"/>
      <c r="Q252" s="12"/>
      <c r="R252" s="12"/>
      <c r="S252" s="2"/>
      <c r="T252" s="12"/>
      <c r="U252" s="12"/>
      <c r="V252" s="12"/>
      <c r="W252" s="12"/>
      <c r="X252" s="12"/>
      <c r="Y252" s="12"/>
      <c r="Z252" s="12"/>
    </row>
    <row r="253" spans="1:26" ht="15">
      <c r="A253" s="10"/>
      <c r="B253" s="24"/>
      <c r="C253" s="10"/>
      <c r="D253" s="10"/>
      <c r="E253" s="24"/>
      <c r="F253" s="25"/>
      <c r="G253" s="25"/>
      <c r="H253" s="25"/>
      <c r="I253" s="25"/>
      <c r="J253" s="25"/>
      <c r="K253" s="25"/>
      <c r="L253" s="25"/>
      <c r="M253" s="24"/>
      <c r="N253" s="24"/>
      <c r="O253" s="12"/>
      <c r="P253" s="12"/>
      <c r="Q253" s="12"/>
      <c r="R253" s="12"/>
      <c r="S253" s="2"/>
      <c r="T253" s="12"/>
      <c r="U253" s="12"/>
      <c r="V253" s="12"/>
      <c r="W253" s="12"/>
      <c r="X253" s="12"/>
      <c r="Y253" s="12"/>
      <c r="Z253" s="12"/>
    </row>
    <row r="254" spans="1:26" ht="15">
      <c r="A254" s="10"/>
      <c r="B254" s="24"/>
      <c r="C254" s="10"/>
      <c r="D254" s="10"/>
      <c r="E254" s="24"/>
      <c r="F254" s="25"/>
      <c r="G254" s="25"/>
      <c r="H254" s="25"/>
      <c r="I254" s="25"/>
      <c r="J254" s="25"/>
      <c r="K254" s="25"/>
      <c r="L254" s="25"/>
      <c r="M254" s="24"/>
      <c r="N254" s="24"/>
      <c r="O254" s="12"/>
      <c r="P254" s="12"/>
      <c r="Q254" s="12"/>
      <c r="R254" s="12"/>
      <c r="S254" s="2"/>
      <c r="T254" s="12"/>
      <c r="U254" s="12"/>
      <c r="V254" s="12"/>
      <c r="W254" s="12"/>
      <c r="X254" s="12"/>
      <c r="Y254" s="12"/>
      <c r="Z254" s="12"/>
    </row>
    <row r="255" spans="1:26" ht="15">
      <c r="A255" s="10"/>
      <c r="B255" s="24"/>
      <c r="C255" s="10"/>
      <c r="D255" s="10"/>
      <c r="E255" s="24"/>
      <c r="F255" s="25"/>
      <c r="G255" s="25"/>
      <c r="H255" s="25"/>
      <c r="I255" s="25"/>
      <c r="J255" s="25"/>
      <c r="K255" s="25"/>
      <c r="L255" s="25"/>
      <c r="M255" s="24"/>
      <c r="N255" s="24"/>
      <c r="O255" s="12"/>
      <c r="P255" s="12"/>
      <c r="Q255" s="12"/>
      <c r="R255" s="12"/>
      <c r="S255" s="2"/>
      <c r="T255" s="12"/>
      <c r="U255" s="12"/>
      <c r="V255" s="12"/>
      <c r="W255" s="12"/>
      <c r="X255" s="12"/>
      <c r="Y255" s="12"/>
      <c r="Z255" s="12"/>
    </row>
    <row r="256" spans="1:26" ht="15">
      <c r="A256" s="10"/>
      <c r="B256" s="24"/>
      <c r="C256" s="10"/>
      <c r="D256" s="10"/>
      <c r="E256" s="24"/>
      <c r="F256" s="25"/>
      <c r="G256" s="25"/>
      <c r="H256" s="25"/>
      <c r="I256" s="25"/>
      <c r="J256" s="25"/>
      <c r="K256" s="25"/>
      <c r="L256" s="25"/>
      <c r="M256" s="24"/>
      <c r="N256" s="24"/>
      <c r="O256" s="12"/>
      <c r="P256" s="12"/>
      <c r="Q256" s="12"/>
      <c r="R256" s="12"/>
      <c r="S256" s="2"/>
      <c r="T256" s="12"/>
      <c r="U256" s="12"/>
      <c r="V256" s="12"/>
      <c r="W256" s="12"/>
      <c r="X256" s="12"/>
      <c r="Y256" s="12"/>
      <c r="Z256" s="12"/>
    </row>
    <row r="257" spans="1:26" ht="15">
      <c r="A257" s="10"/>
      <c r="B257" s="24"/>
      <c r="C257" s="10"/>
      <c r="D257" s="10"/>
      <c r="E257" s="24"/>
      <c r="F257" s="25"/>
      <c r="G257" s="25"/>
      <c r="H257" s="25"/>
      <c r="I257" s="25"/>
      <c r="J257" s="25"/>
      <c r="K257" s="25"/>
      <c r="L257" s="25"/>
      <c r="M257" s="24"/>
      <c r="N257" s="24"/>
      <c r="O257" s="12"/>
      <c r="P257" s="12"/>
      <c r="Q257" s="12"/>
      <c r="R257" s="12"/>
      <c r="S257" s="2"/>
      <c r="T257" s="12"/>
      <c r="U257" s="12"/>
      <c r="V257" s="12"/>
      <c r="W257" s="12"/>
      <c r="X257" s="12"/>
      <c r="Y257" s="12"/>
      <c r="Z257" s="12"/>
    </row>
    <row r="258" spans="1:26" ht="15">
      <c r="A258" s="10"/>
      <c r="B258" s="24"/>
      <c r="C258" s="10"/>
      <c r="D258" s="10"/>
      <c r="E258" s="24"/>
      <c r="F258" s="25"/>
      <c r="G258" s="25"/>
      <c r="H258" s="25"/>
      <c r="I258" s="25"/>
      <c r="J258" s="25"/>
      <c r="K258" s="25"/>
      <c r="L258" s="25"/>
      <c r="M258" s="24"/>
      <c r="N258" s="24"/>
      <c r="O258" s="12"/>
      <c r="P258" s="12"/>
      <c r="Q258" s="12"/>
      <c r="R258" s="12"/>
      <c r="S258" s="2"/>
      <c r="T258" s="12"/>
      <c r="U258" s="12"/>
      <c r="V258" s="12"/>
      <c r="W258" s="12"/>
      <c r="X258" s="12"/>
      <c r="Y258" s="12"/>
      <c r="Z258" s="12"/>
    </row>
    <row r="259" spans="1:26" ht="15">
      <c r="A259" s="10"/>
      <c r="B259" s="24"/>
      <c r="C259" s="10"/>
      <c r="D259" s="10"/>
      <c r="E259" s="24"/>
      <c r="F259" s="25"/>
      <c r="G259" s="25"/>
      <c r="H259" s="25"/>
      <c r="I259" s="25"/>
      <c r="J259" s="25"/>
      <c r="K259" s="25"/>
      <c r="L259" s="25"/>
      <c r="M259" s="24"/>
      <c r="N259" s="24"/>
      <c r="O259" s="12"/>
      <c r="P259" s="12"/>
      <c r="Q259" s="12"/>
      <c r="R259" s="12"/>
      <c r="S259" s="2"/>
      <c r="T259" s="12"/>
      <c r="U259" s="12"/>
      <c r="V259" s="12"/>
      <c r="W259" s="12"/>
      <c r="X259" s="12"/>
      <c r="Y259" s="12"/>
      <c r="Z259" s="12"/>
    </row>
    <row r="260" spans="1:26" ht="15">
      <c r="A260" s="10"/>
      <c r="B260" s="24"/>
      <c r="C260" s="10"/>
      <c r="D260" s="10"/>
      <c r="E260" s="24"/>
      <c r="F260" s="25"/>
      <c r="G260" s="25"/>
      <c r="H260" s="25"/>
      <c r="I260" s="25"/>
      <c r="J260" s="25"/>
      <c r="K260" s="25"/>
      <c r="L260" s="25"/>
      <c r="M260" s="24"/>
      <c r="N260" s="24"/>
      <c r="O260" s="12"/>
      <c r="P260" s="12"/>
      <c r="Q260" s="12"/>
      <c r="R260" s="12"/>
      <c r="S260" s="2"/>
      <c r="T260" s="12"/>
      <c r="U260" s="12"/>
      <c r="V260" s="12"/>
      <c r="W260" s="12"/>
      <c r="X260" s="12"/>
      <c r="Y260" s="12"/>
      <c r="Z260" s="12"/>
    </row>
    <row r="261" spans="1:26" ht="15">
      <c r="A261" s="10"/>
      <c r="B261" s="24"/>
      <c r="C261" s="10"/>
      <c r="D261" s="10"/>
      <c r="E261" s="24"/>
      <c r="F261" s="25"/>
      <c r="G261" s="25"/>
      <c r="H261" s="25"/>
      <c r="I261" s="25"/>
      <c r="J261" s="25"/>
      <c r="K261" s="25"/>
      <c r="L261" s="25"/>
      <c r="M261" s="24"/>
      <c r="N261" s="24"/>
      <c r="O261" s="12"/>
      <c r="P261" s="12"/>
      <c r="Q261" s="12"/>
      <c r="R261" s="12"/>
      <c r="S261" s="2"/>
      <c r="T261" s="12"/>
      <c r="U261" s="12"/>
      <c r="V261" s="12"/>
      <c r="W261" s="12"/>
      <c r="X261" s="12"/>
      <c r="Y261" s="12"/>
      <c r="Z261" s="12"/>
    </row>
    <row r="262" spans="1:26" ht="15">
      <c r="A262" s="10"/>
      <c r="B262" s="24"/>
      <c r="C262" s="10"/>
      <c r="D262" s="10"/>
      <c r="E262" s="24"/>
      <c r="F262" s="25"/>
      <c r="G262" s="25"/>
      <c r="H262" s="25"/>
      <c r="I262" s="25"/>
      <c r="J262" s="25"/>
      <c r="K262" s="25"/>
      <c r="L262" s="25"/>
      <c r="M262" s="24"/>
      <c r="N262" s="24"/>
      <c r="O262" s="12"/>
      <c r="P262" s="12"/>
      <c r="Q262" s="12"/>
      <c r="R262" s="12"/>
      <c r="S262" s="2"/>
      <c r="T262" s="12"/>
      <c r="U262" s="12"/>
      <c r="V262" s="12"/>
      <c r="W262" s="12"/>
      <c r="X262" s="12"/>
      <c r="Y262" s="12"/>
      <c r="Z262" s="12"/>
    </row>
    <row r="263" spans="1:26" ht="15">
      <c r="A263" s="10"/>
      <c r="B263" s="24"/>
      <c r="C263" s="10"/>
      <c r="D263" s="10"/>
      <c r="E263" s="24"/>
      <c r="F263" s="25"/>
      <c r="G263" s="25"/>
      <c r="H263" s="25"/>
      <c r="I263" s="25"/>
      <c r="J263" s="25"/>
      <c r="K263" s="25"/>
      <c r="L263" s="25"/>
      <c r="M263" s="24"/>
      <c r="N263" s="24"/>
      <c r="O263" s="12"/>
      <c r="P263" s="12"/>
      <c r="Q263" s="12"/>
      <c r="R263" s="12"/>
      <c r="S263" s="2"/>
      <c r="T263" s="12"/>
      <c r="U263" s="12"/>
      <c r="V263" s="12"/>
      <c r="W263" s="12"/>
      <c r="X263" s="12"/>
      <c r="Y263" s="12"/>
      <c r="Z263" s="12"/>
    </row>
    <row r="264" spans="1:26" ht="15">
      <c r="A264" s="10"/>
      <c r="B264" s="24"/>
      <c r="C264" s="10"/>
      <c r="D264" s="10"/>
      <c r="E264" s="24"/>
      <c r="F264" s="25"/>
      <c r="G264" s="25"/>
      <c r="H264" s="25"/>
      <c r="I264" s="25"/>
      <c r="J264" s="25"/>
      <c r="K264" s="25"/>
      <c r="L264" s="25"/>
      <c r="M264" s="24"/>
      <c r="N264" s="24"/>
      <c r="O264" s="12"/>
      <c r="P264" s="12"/>
      <c r="Q264" s="12"/>
      <c r="R264" s="12"/>
      <c r="S264" s="2"/>
      <c r="T264" s="12"/>
      <c r="U264" s="12"/>
      <c r="V264" s="12"/>
      <c r="W264" s="12"/>
      <c r="X264" s="12"/>
      <c r="Y264" s="12"/>
      <c r="Z264" s="12"/>
    </row>
    <row r="265" spans="1:26" ht="15">
      <c r="A265" s="10"/>
      <c r="B265" s="24"/>
      <c r="C265" s="10"/>
      <c r="D265" s="10"/>
      <c r="E265" s="24"/>
      <c r="F265" s="25"/>
      <c r="G265" s="25"/>
      <c r="H265" s="25"/>
      <c r="I265" s="25"/>
      <c r="J265" s="25"/>
      <c r="K265" s="25"/>
      <c r="L265" s="25"/>
      <c r="M265" s="24"/>
      <c r="N265" s="24"/>
      <c r="O265" s="12"/>
      <c r="P265" s="12"/>
      <c r="Q265" s="12"/>
      <c r="R265" s="12"/>
      <c r="S265" s="2"/>
      <c r="T265" s="12"/>
      <c r="U265" s="12"/>
      <c r="V265" s="12"/>
      <c r="W265" s="12"/>
      <c r="X265" s="12"/>
      <c r="Y265" s="12"/>
      <c r="Z265" s="12"/>
    </row>
    <row r="266" spans="1:26" ht="15">
      <c r="A266" s="10"/>
      <c r="B266" s="24"/>
      <c r="C266" s="10"/>
      <c r="D266" s="10"/>
      <c r="E266" s="24"/>
      <c r="F266" s="25"/>
      <c r="G266" s="25"/>
      <c r="H266" s="25"/>
      <c r="I266" s="25"/>
      <c r="J266" s="25"/>
      <c r="K266" s="25"/>
      <c r="L266" s="25"/>
      <c r="M266" s="24"/>
      <c r="N266" s="24"/>
      <c r="O266" s="12"/>
      <c r="P266" s="12"/>
      <c r="Q266" s="12"/>
      <c r="R266" s="12"/>
      <c r="S266" s="2"/>
      <c r="T266" s="12"/>
      <c r="U266" s="12"/>
      <c r="V266" s="12"/>
      <c r="W266" s="12"/>
      <c r="X266" s="12"/>
      <c r="Y266" s="12"/>
      <c r="Z266" s="12"/>
    </row>
    <row r="267" spans="1:26" ht="15">
      <c r="A267" s="10"/>
      <c r="B267" s="24"/>
      <c r="C267" s="10"/>
      <c r="D267" s="10"/>
      <c r="E267" s="24"/>
      <c r="F267" s="25"/>
      <c r="G267" s="25"/>
      <c r="H267" s="25"/>
      <c r="I267" s="25"/>
      <c r="J267" s="25"/>
      <c r="K267" s="25"/>
      <c r="L267" s="25"/>
      <c r="M267" s="24"/>
      <c r="N267" s="24"/>
      <c r="O267" s="12"/>
      <c r="P267" s="12"/>
      <c r="Q267" s="12"/>
      <c r="R267" s="12"/>
      <c r="S267" s="2"/>
      <c r="T267" s="12"/>
      <c r="U267" s="12"/>
      <c r="V267" s="12"/>
      <c r="W267" s="12"/>
      <c r="X267" s="12"/>
      <c r="Y267" s="12"/>
      <c r="Z267" s="12"/>
    </row>
    <row r="268" spans="1:26" ht="15">
      <c r="A268" s="10"/>
      <c r="B268" s="24"/>
      <c r="C268" s="10"/>
      <c r="D268" s="10"/>
      <c r="E268" s="24"/>
      <c r="F268" s="25"/>
      <c r="G268" s="25"/>
      <c r="H268" s="25"/>
      <c r="I268" s="25"/>
      <c r="J268" s="25"/>
      <c r="K268" s="25"/>
      <c r="L268" s="25"/>
      <c r="M268" s="24"/>
      <c r="N268" s="24"/>
      <c r="O268" s="12"/>
      <c r="P268" s="12"/>
      <c r="Q268" s="12"/>
      <c r="R268" s="12"/>
      <c r="S268" s="2"/>
      <c r="T268" s="12"/>
      <c r="U268" s="12"/>
      <c r="V268" s="12"/>
      <c r="W268" s="12"/>
      <c r="X268" s="12"/>
      <c r="Y268" s="12"/>
      <c r="Z268" s="12"/>
    </row>
    <row r="269" spans="1:26" ht="15">
      <c r="A269" s="10"/>
      <c r="B269" s="24"/>
      <c r="C269" s="10"/>
      <c r="D269" s="10"/>
      <c r="E269" s="24"/>
      <c r="F269" s="25"/>
      <c r="G269" s="25"/>
      <c r="H269" s="25"/>
      <c r="I269" s="25"/>
      <c r="J269" s="25"/>
      <c r="K269" s="25"/>
      <c r="L269" s="25"/>
      <c r="M269" s="24"/>
      <c r="N269" s="24"/>
      <c r="O269" s="12"/>
      <c r="P269" s="12"/>
      <c r="Q269" s="12"/>
      <c r="R269" s="12"/>
      <c r="S269" s="2"/>
      <c r="T269" s="12"/>
      <c r="U269" s="12"/>
      <c r="V269" s="12"/>
      <c r="W269" s="12"/>
      <c r="X269" s="12"/>
      <c r="Y269" s="12"/>
      <c r="Z269" s="12"/>
    </row>
    <row r="270" spans="1:26" ht="15">
      <c r="A270" s="10"/>
      <c r="B270" s="24"/>
      <c r="C270" s="10"/>
      <c r="D270" s="10"/>
      <c r="E270" s="24"/>
      <c r="F270" s="25"/>
      <c r="G270" s="25"/>
      <c r="H270" s="25"/>
      <c r="I270" s="25"/>
      <c r="J270" s="25"/>
      <c r="K270" s="25"/>
      <c r="L270" s="25"/>
      <c r="M270" s="24"/>
      <c r="N270" s="24"/>
      <c r="O270" s="12"/>
      <c r="P270" s="12"/>
      <c r="Q270" s="12"/>
      <c r="R270" s="12"/>
      <c r="S270" s="2"/>
      <c r="T270" s="12"/>
      <c r="U270" s="12"/>
      <c r="V270" s="12"/>
      <c r="W270" s="12"/>
      <c r="X270" s="12"/>
      <c r="Y270" s="12"/>
      <c r="Z270" s="12"/>
    </row>
    <row r="271" spans="1:26" ht="15">
      <c r="A271" s="10"/>
      <c r="B271" s="24"/>
      <c r="C271" s="10"/>
      <c r="D271" s="10"/>
      <c r="E271" s="24"/>
      <c r="F271" s="25"/>
      <c r="G271" s="25"/>
      <c r="H271" s="25"/>
      <c r="I271" s="25"/>
      <c r="J271" s="25"/>
      <c r="K271" s="25"/>
      <c r="L271" s="25"/>
      <c r="M271" s="24"/>
      <c r="N271" s="24"/>
      <c r="O271" s="12"/>
      <c r="P271" s="12"/>
      <c r="Q271" s="12"/>
      <c r="R271" s="12"/>
      <c r="S271" s="2"/>
      <c r="T271" s="12"/>
      <c r="U271" s="12"/>
      <c r="V271" s="12"/>
      <c r="W271" s="12"/>
      <c r="X271" s="12"/>
      <c r="Y271" s="12"/>
      <c r="Z271" s="12"/>
    </row>
    <row r="272" spans="1:26" ht="15">
      <c r="A272" s="10"/>
      <c r="B272" s="24"/>
      <c r="C272" s="10"/>
      <c r="D272" s="10"/>
      <c r="E272" s="24"/>
      <c r="F272" s="25"/>
      <c r="G272" s="25"/>
      <c r="H272" s="25"/>
      <c r="I272" s="25"/>
      <c r="J272" s="25"/>
      <c r="K272" s="25"/>
      <c r="L272" s="25"/>
      <c r="M272" s="24"/>
      <c r="N272" s="24"/>
      <c r="O272" s="12"/>
      <c r="P272" s="12"/>
      <c r="Q272" s="12"/>
      <c r="R272" s="12"/>
      <c r="S272" s="2"/>
      <c r="T272" s="12"/>
      <c r="U272" s="12"/>
      <c r="V272" s="12"/>
      <c r="W272" s="12"/>
      <c r="X272" s="12"/>
      <c r="Y272" s="12"/>
      <c r="Z272" s="12"/>
    </row>
    <row r="273" spans="1:26" ht="15">
      <c r="A273" s="10"/>
      <c r="B273" s="24"/>
      <c r="C273" s="10"/>
      <c r="D273" s="10"/>
      <c r="E273" s="24"/>
      <c r="F273" s="25"/>
      <c r="G273" s="25"/>
      <c r="H273" s="25"/>
      <c r="I273" s="25"/>
      <c r="J273" s="25"/>
      <c r="K273" s="25"/>
      <c r="L273" s="25"/>
      <c r="M273" s="24"/>
      <c r="N273" s="24"/>
      <c r="O273" s="12"/>
      <c r="P273" s="12"/>
      <c r="Q273" s="12"/>
      <c r="R273" s="12"/>
      <c r="S273" s="2"/>
      <c r="T273" s="12"/>
      <c r="U273" s="12"/>
      <c r="V273" s="12"/>
      <c r="W273" s="12"/>
      <c r="X273" s="12"/>
      <c r="Y273" s="12"/>
      <c r="Z273" s="12"/>
    </row>
    <row r="274" spans="1:26" ht="15">
      <c r="A274" s="10"/>
      <c r="B274" s="24"/>
      <c r="C274" s="10"/>
      <c r="D274" s="10"/>
      <c r="E274" s="24"/>
      <c r="F274" s="25"/>
      <c r="G274" s="25"/>
      <c r="H274" s="25"/>
      <c r="I274" s="25"/>
      <c r="J274" s="25"/>
      <c r="K274" s="25"/>
      <c r="L274" s="25"/>
      <c r="M274" s="24"/>
      <c r="N274" s="24"/>
      <c r="O274" s="12"/>
      <c r="P274" s="12"/>
      <c r="Q274" s="12"/>
      <c r="R274" s="12"/>
      <c r="S274" s="2"/>
      <c r="T274" s="12"/>
      <c r="U274" s="12"/>
      <c r="V274" s="12"/>
      <c r="W274" s="12"/>
      <c r="X274" s="12"/>
      <c r="Y274" s="12"/>
      <c r="Z274" s="12"/>
    </row>
    <row r="275" spans="1:26" ht="15">
      <c r="A275" s="10"/>
      <c r="B275" s="24"/>
      <c r="C275" s="10"/>
      <c r="D275" s="10"/>
      <c r="E275" s="24"/>
      <c r="F275" s="25"/>
      <c r="G275" s="25"/>
      <c r="H275" s="25"/>
      <c r="I275" s="25"/>
      <c r="J275" s="25"/>
      <c r="K275" s="25"/>
      <c r="L275" s="25"/>
      <c r="M275" s="24"/>
      <c r="N275" s="24"/>
      <c r="O275" s="12"/>
      <c r="P275" s="12"/>
      <c r="Q275" s="12"/>
      <c r="R275" s="12"/>
      <c r="S275" s="2"/>
      <c r="T275" s="12"/>
      <c r="U275" s="12"/>
      <c r="V275" s="12"/>
      <c r="W275" s="12"/>
      <c r="X275" s="12"/>
      <c r="Y275" s="12"/>
      <c r="Z275" s="12"/>
    </row>
    <row r="276" spans="1:26" ht="15">
      <c r="A276" s="10"/>
      <c r="B276" s="24"/>
      <c r="C276" s="10"/>
      <c r="D276" s="10"/>
      <c r="E276" s="24"/>
      <c r="F276" s="25"/>
      <c r="G276" s="25"/>
      <c r="H276" s="25"/>
      <c r="I276" s="25"/>
      <c r="J276" s="25"/>
      <c r="K276" s="25"/>
      <c r="L276" s="25"/>
      <c r="M276" s="24"/>
      <c r="N276" s="24"/>
      <c r="O276" s="12"/>
      <c r="P276" s="12"/>
      <c r="Q276" s="12"/>
      <c r="R276" s="12"/>
      <c r="S276" s="2"/>
      <c r="T276" s="12"/>
      <c r="U276" s="12"/>
      <c r="V276" s="12"/>
      <c r="W276" s="12"/>
      <c r="X276" s="12"/>
      <c r="Y276" s="12"/>
      <c r="Z276" s="12"/>
    </row>
    <row r="277" spans="1:26" ht="15">
      <c r="A277" s="10"/>
      <c r="B277" s="24"/>
      <c r="C277" s="10"/>
      <c r="D277" s="10"/>
      <c r="E277" s="24"/>
      <c r="F277" s="25"/>
      <c r="G277" s="25"/>
      <c r="H277" s="25"/>
      <c r="I277" s="25"/>
      <c r="J277" s="25"/>
      <c r="K277" s="25"/>
      <c r="L277" s="25"/>
      <c r="M277" s="24"/>
      <c r="N277" s="24"/>
      <c r="O277" s="12"/>
      <c r="P277" s="12"/>
      <c r="Q277" s="12"/>
      <c r="R277" s="12"/>
      <c r="S277" s="2"/>
      <c r="T277" s="12"/>
      <c r="U277" s="12"/>
      <c r="V277" s="12"/>
      <c r="W277" s="12"/>
      <c r="X277" s="12"/>
      <c r="Y277" s="12"/>
      <c r="Z277" s="12"/>
    </row>
    <row r="278" spans="1:26" ht="15">
      <c r="A278" s="10"/>
      <c r="B278" s="24"/>
      <c r="C278" s="10"/>
      <c r="D278" s="10"/>
      <c r="E278" s="24"/>
      <c r="F278" s="25"/>
      <c r="G278" s="25"/>
      <c r="H278" s="25"/>
      <c r="I278" s="25"/>
      <c r="J278" s="25"/>
      <c r="K278" s="25"/>
      <c r="L278" s="25"/>
      <c r="M278" s="24"/>
      <c r="N278" s="24"/>
      <c r="O278" s="12"/>
      <c r="P278" s="12"/>
      <c r="Q278" s="12"/>
      <c r="R278" s="12"/>
      <c r="S278" s="2"/>
      <c r="T278" s="12"/>
      <c r="U278" s="12"/>
      <c r="V278" s="12"/>
      <c r="W278" s="12"/>
      <c r="X278" s="12"/>
      <c r="Y278" s="12"/>
      <c r="Z278" s="12"/>
    </row>
    <row r="279" spans="1:26" ht="15">
      <c r="A279" s="10"/>
      <c r="B279" s="24"/>
      <c r="C279" s="10"/>
      <c r="D279" s="10"/>
      <c r="E279" s="24"/>
      <c r="F279" s="25"/>
      <c r="G279" s="25"/>
      <c r="H279" s="25"/>
      <c r="I279" s="25"/>
      <c r="J279" s="25"/>
      <c r="K279" s="25"/>
      <c r="L279" s="25"/>
      <c r="M279" s="24"/>
      <c r="N279" s="24"/>
      <c r="O279" s="12"/>
      <c r="P279" s="12"/>
      <c r="Q279" s="12"/>
      <c r="R279" s="12"/>
      <c r="S279" s="2"/>
      <c r="T279" s="12"/>
      <c r="U279" s="12"/>
      <c r="V279" s="12"/>
      <c r="W279" s="12"/>
      <c r="X279" s="12"/>
      <c r="Y279" s="12"/>
      <c r="Z279" s="12"/>
    </row>
    <row r="280" spans="1:26" ht="15">
      <c r="A280" s="10"/>
      <c r="B280" s="24"/>
      <c r="C280" s="10"/>
      <c r="D280" s="10"/>
      <c r="E280" s="24"/>
      <c r="F280" s="25"/>
      <c r="G280" s="25"/>
      <c r="H280" s="25"/>
      <c r="I280" s="25"/>
      <c r="J280" s="25"/>
      <c r="K280" s="25"/>
      <c r="L280" s="25"/>
      <c r="M280" s="24"/>
      <c r="N280" s="24"/>
      <c r="O280" s="12"/>
      <c r="P280" s="12"/>
      <c r="Q280" s="12"/>
      <c r="R280" s="12"/>
      <c r="S280" s="2"/>
      <c r="T280" s="12"/>
      <c r="U280" s="12"/>
      <c r="V280" s="12"/>
      <c r="W280" s="12"/>
      <c r="X280" s="12"/>
      <c r="Y280" s="12"/>
      <c r="Z280" s="12"/>
    </row>
    <row r="281" spans="1:26" ht="15">
      <c r="A281" s="10"/>
      <c r="B281" s="24"/>
      <c r="C281" s="10"/>
      <c r="D281" s="10"/>
      <c r="E281" s="24"/>
      <c r="F281" s="25"/>
      <c r="G281" s="25"/>
      <c r="H281" s="25"/>
      <c r="I281" s="25"/>
      <c r="J281" s="25"/>
      <c r="K281" s="25"/>
      <c r="L281" s="25"/>
      <c r="M281" s="24"/>
      <c r="N281" s="24"/>
      <c r="O281" s="12"/>
      <c r="P281" s="12"/>
      <c r="Q281" s="12"/>
      <c r="R281" s="12"/>
      <c r="S281" s="2"/>
      <c r="T281" s="12"/>
      <c r="U281" s="12"/>
      <c r="V281" s="12"/>
      <c r="W281" s="12"/>
      <c r="X281" s="12"/>
      <c r="Y281" s="12"/>
      <c r="Z281" s="12"/>
    </row>
    <row r="282" spans="1:26" ht="15">
      <c r="A282" s="10"/>
      <c r="B282" s="24"/>
      <c r="C282" s="10"/>
      <c r="D282" s="10"/>
      <c r="E282" s="24"/>
      <c r="F282" s="25"/>
      <c r="G282" s="25"/>
      <c r="H282" s="25"/>
      <c r="I282" s="25"/>
      <c r="J282" s="25"/>
      <c r="K282" s="25"/>
      <c r="L282" s="25"/>
      <c r="M282" s="24"/>
      <c r="N282" s="24"/>
      <c r="O282" s="12"/>
      <c r="P282" s="12"/>
      <c r="Q282" s="12"/>
      <c r="R282" s="12"/>
      <c r="S282" s="2"/>
      <c r="T282" s="12"/>
      <c r="U282" s="12"/>
      <c r="V282" s="12"/>
      <c r="W282" s="12"/>
      <c r="X282" s="12"/>
      <c r="Y282" s="12"/>
      <c r="Z282" s="12"/>
    </row>
    <row r="283" spans="1:26" ht="15">
      <c r="A283" s="10"/>
      <c r="B283" s="24"/>
      <c r="C283" s="10"/>
      <c r="D283" s="10"/>
      <c r="E283" s="24"/>
      <c r="F283" s="25"/>
      <c r="G283" s="25"/>
      <c r="H283" s="25"/>
      <c r="I283" s="25"/>
      <c r="J283" s="25"/>
      <c r="K283" s="25"/>
      <c r="L283" s="25"/>
      <c r="M283" s="24"/>
      <c r="N283" s="24"/>
      <c r="O283" s="12"/>
      <c r="P283" s="12"/>
      <c r="Q283" s="12"/>
      <c r="R283" s="12"/>
      <c r="S283" s="2"/>
      <c r="T283" s="12"/>
      <c r="U283" s="12"/>
      <c r="V283" s="12"/>
      <c r="W283" s="12"/>
      <c r="X283" s="12"/>
      <c r="Y283" s="12"/>
      <c r="Z283" s="12"/>
    </row>
    <row r="284" spans="1:26" ht="15">
      <c r="A284" s="10"/>
      <c r="B284" s="24"/>
      <c r="C284" s="10"/>
      <c r="D284" s="10"/>
      <c r="E284" s="24"/>
      <c r="F284" s="25"/>
      <c r="G284" s="25"/>
      <c r="H284" s="25"/>
      <c r="I284" s="25"/>
      <c r="J284" s="25"/>
      <c r="K284" s="25"/>
      <c r="L284" s="25"/>
      <c r="M284" s="24"/>
      <c r="N284" s="24"/>
      <c r="O284" s="12"/>
      <c r="P284" s="12"/>
      <c r="Q284" s="12"/>
      <c r="R284" s="12"/>
      <c r="S284" s="2"/>
      <c r="T284" s="12"/>
      <c r="U284" s="12"/>
      <c r="V284" s="12"/>
      <c r="W284" s="12"/>
      <c r="X284" s="12"/>
      <c r="Y284" s="12"/>
      <c r="Z284" s="12"/>
    </row>
    <row r="285" spans="1:26" ht="15">
      <c r="A285" s="10"/>
      <c r="B285" s="24"/>
      <c r="C285" s="10"/>
      <c r="D285" s="10"/>
      <c r="E285" s="24"/>
      <c r="F285" s="25"/>
      <c r="G285" s="25"/>
      <c r="H285" s="25"/>
      <c r="I285" s="25"/>
      <c r="J285" s="25"/>
      <c r="K285" s="25"/>
      <c r="L285" s="25"/>
      <c r="M285" s="24"/>
      <c r="N285" s="24"/>
      <c r="O285" s="12"/>
      <c r="P285" s="12"/>
      <c r="Q285" s="12"/>
      <c r="R285" s="12"/>
      <c r="S285" s="2"/>
      <c r="T285" s="12"/>
      <c r="U285" s="12"/>
      <c r="V285" s="12"/>
      <c r="W285" s="12"/>
      <c r="X285" s="12"/>
      <c r="Y285" s="12"/>
      <c r="Z285" s="12"/>
    </row>
    <row r="286" spans="1:26" ht="15">
      <c r="A286" s="10"/>
      <c r="B286" s="24"/>
      <c r="C286" s="10"/>
      <c r="D286" s="10"/>
      <c r="E286" s="24"/>
      <c r="F286" s="25"/>
      <c r="G286" s="25"/>
      <c r="H286" s="25"/>
      <c r="I286" s="25"/>
      <c r="J286" s="25"/>
      <c r="K286" s="25"/>
      <c r="L286" s="25"/>
      <c r="M286" s="24"/>
      <c r="N286" s="24"/>
      <c r="O286" s="12"/>
      <c r="P286" s="12"/>
      <c r="Q286" s="12"/>
      <c r="R286" s="12"/>
      <c r="S286" s="2"/>
      <c r="T286" s="12"/>
      <c r="U286" s="12"/>
      <c r="V286" s="12"/>
      <c r="W286" s="12"/>
      <c r="X286" s="12"/>
      <c r="Y286" s="12"/>
      <c r="Z286" s="12"/>
    </row>
    <row r="287" spans="1:26" ht="15">
      <c r="A287" s="10"/>
      <c r="B287" s="24"/>
      <c r="C287" s="10"/>
      <c r="D287" s="10"/>
      <c r="E287" s="24"/>
      <c r="F287" s="25"/>
      <c r="G287" s="25"/>
      <c r="H287" s="25"/>
      <c r="I287" s="25"/>
      <c r="J287" s="25"/>
      <c r="K287" s="25"/>
      <c r="L287" s="25"/>
      <c r="M287" s="24"/>
      <c r="N287" s="24"/>
      <c r="O287" s="12"/>
      <c r="P287" s="12"/>
      <c r="Q287" s="12"/>
      <c r="R287" s="12"/>
      <c r="S287" s="2"/>
      <c r="T287" s="12"/>
      <c r="U287" s="12"/>
      <c r="V287" s="12"/>
      <c r="W287" s="12"/>
      <c r="X287" s="12"/>
      <c r="Y287" s="12"/>
      <c r="Z287" s="12"/>
    </row>
    <row r="288" spans="1:26" ht="15">
      <c r="A288" s="10"/>
      <c r="B288" s="24"/>
      <c r="C288" s="10"/>
      <c r="D288" s="10"/>
      <c r="E288" s="24"/>
      <c r="F288" s="25"/>
      <c r="G288" s="25"/>
      <c r="H288" s="25"/>
      <c r="I288" s="25"/>
      <c r="J288" s="25"/>
      <c r="K288" s="25"/>
      <c r="L288" s="25"/>
      <c r="M288" s="24"/>
      <c r="N288" s="24"/>
      <c r="O288" s="12"/>
      <c r="P288" s="12"/>
      <c r="Q288" s="12"/>
      <c r="R288" s="12"/>
      <c r="S288" s="2"/>
      <c r="T288" s="12"/>
      <c r="U288" s="12"/>
      <c r="V288" s="12"/>
      <c r="W288" s="12"/>
      <c r="X288" s="12"/>
      <c r="Y288" s="12"/>
      <c r="Z288" s="12"/>
    </row>
    <row r="289" spans="1:26" ht="15">
      <c r="A289" s="10"/>
      <c r="B289" s="24"/>
      <c r="C289" s="10"/>
      <c r="D289" s="10"/>
      <c r="E289" s="24"/>
      <c r="F289" s="25"/>
      <c r="G289" s="25"/>
      <c r="H289" s="25"/>
      <c r="I289" s="25"/>
      <c r="J289" s="25"/>
      <c r="K289" s="25"/>
      <c r="L289" s="25"/>
      <c r="M289" s="24"/>
      <c r="N289" s="24"/>
      <c r="O289" s="12"/>
      <c r="P289" s="12"/>
      <c r="Q289" s="12"/>
      <c r="R289" s="12"/>
      <c r="S289" s="2"/>
      <c r="T289" s="12"/>
      <c r="U289" s="12"/>
      <c r="V289" s="12"/>
      <c r="W289" s="12"/>
      <c r="X289" s="12"/>
      <c r="Y289" s="12"/>
      <c r="Z289" s="12"/>
    </row>
    <row r="290" spans="1:26" ht="15">
      <c r="A290" s="10"/>
      <c r="B290" s="24"/>
      <c r="C290" s="10"/>
      <c r="D290" s="10"/>
      <c r="E290" s="24"/>
      <c r="F290" s="25"/>
      <c r="G290" s="25"/>
      <c r="H290" s="25"/>
      <c r="I290" s="25"/>
      <c r="J290" s="25"/>
      <c r="K290" s="25"/>
      <c r="L290" s="25"/>
      <c r="M290" s="24"/>
      <c r="N290" s="24"/>
      <c r="O290" s="12"/>
      <c r="P290" s="12"/>
      <c r="Q290" s="12"/>
      <c r="R290" s="12"/>
      <c r="S290" s="2"/>
      <c r="T290" s="12"/>
      <c r="U290" s="12"/>
      <c r="V290" s="12"/>
      <c r="W290" s="12"/>
      <c r="X290" s="12"/>
      <c r="Y290" s="12"/>
      <c r="Z290" s="12"/>
    </row>
    <row r="291" spans="1:26" ht="15">
      <c r="A291" s="10"/>
      <c r="B291" s="24"/>
      <c r="C291" s="10"/>
      <c r="D291" s="10"/>
      <c r="E291" s="24"/>
      <c r="F291" s="25"/>
      <c r="G291" s="25"/>
      <c r="H291" s="25"/>
      <c r="I291" s="25"/>
      <c r="J291" s="25"/>
      <c r="K291" s="25"/>
      <c r="L291" s="25"/>
      <c r="M291" s="24"/>
      <c r="N291" s="24"/>
      <c r="O291" s="12"/>
      <c r="P291" s="12"/>
      <c r="Q291" s="12"/>
      <c r="R291" s="12"/>
      <c r="S291" s="2"/>
      <c r="T291" s="12"/>
      <c r="U291" s="12"/>
      <c r="V291" s="12"/>
      <c r="W291" s="12"/>
      <c r="X291" s="12"/>
      <c r="Y291" s="12"/>
      <c r="Z291" s="12"/>
    </row>
    <row r="292" spans="1:26" ht="15">
      <c r="A292" s="10"/>
      <c r="B292" s="24"/>
      <c r="C292" s="10"/>
      <c r="D292" s="10"/>
      <c r="E292" s="24"/>
      <c r="F292" s="25"/>
      <c r="G292" s="25"/>
      <c r="H292" s="25"/>
      <c r="I292" s="25"/>
      <c r="J292" s="25"/>
      <c r="K292" s="25"/>
      <c r="L292" s="25"/>
      <c r="M292" s="24"/>
      <c r="N292" s="24"/>
      <c r="O292" s="12"/>
      <c r="P292" s="12"/>
      <c r="Q292" s="12"/>
      <c r="R292" s="12"/>
      <c r="S292" s="2"/>
      <c r="T292" s="12"/>
      <c r="U292" s="12"/>
      <c r="V292" s="12"/>
      <c r="W292" s="12"/>
      <c r="X292" s="12"/>
      <c r="Y292" s="12"/>
      <c r="Z292" s="12"/>
    </row>
    <row r="293" spans="1:26" ht="15">
      <c r="A293" s="10"/>
      <c r="B293" s="24"/>
      <c r="C293" s="10"/>
      <c r="D293" s="10"/>
      <c r="E293" s="24"/>
      <c r="F293" s="25"/>
      <c r="G293" s="25"/>
      <c r="H293" s="25"/>
      <c r="I293" s="25"/>
      <c r="J293" s="25"/>
      <c r="K293" s="25"/>
      <c r="L293" s="25"/>
      <c r="M293" s="24"/>
      <c r="N293" s="24"/>
      <c r="O293" s="12"/>
      <c r="P293" s="12"/>
      <c r="Q293" s="12"/>
      <c r="R293" s="12"/>
      <c r="S293" s="2"/>
      <c r="T293" s="12"/>
      <c r="U293" s="12"/>
      <c r="V293" s="12"/>
      <c r="W293" s="12"/>
      <c r="X293" s="12"/>
      <c r="Y293" s="12"/>
      <c r="Z293" s="12"/>
    </row>
    <row r="294" spans="1:26" ht="15">
      <c r="A294" s="10"/>
      <c r="B294" s="24"/>
      <c r="C294" s="10"/>
      <c r="D294" s="10"/>
      <c r="E294" s="24"/>
      <c r="F294" s="25"/>
      <c r="G294" s="25"/>
      <c r="H294" s="25"/>
      <c r="I294" s="25"/>
      <c r="J294" s="25"/>
      <c r="K294" s="25"/>
      <c r="L294" s="25"/>
      <c r="M294" s="24"/>
      <c r="N294" s="24"/>
      <c r="O294" s="12"/>
      <c r="P294" s="12"/>
      <c r="Q294" s="12"/>
      <c r="R294" s="12"/>
      <c r="S294" s="2"/>
      <c r="T294" s="12"/>
      <c r="U294" s="12"/>
      <c r="V294" s="12"/>
      <c r="W294" s="12"/>
      <c r="X294" s="12"/>
      <c r="Y294" s="12"/>
      <c r="Z294" s="12"/>
    </row>
    <row r="295" spans="1:26" ht="15">
      <c r="A295" s="10"/>
      <c r="B295" s="24"/>
      <c r="C295" s="10"/>
      <c r="D295" s="10"/>
      <c r="E295" s="24"/>
      <c r="F295" s="25"/>
      <c r="G295" s="25"/>
      <c r="H295" s="25"/>
      <c r="I295" s="25"/>
      <c r="J295" s="25"/>
      <c r="K295" s="25"/>
      <c r="L295" s="25"/>
      <c r="M295" s="24"/>
      <c r="N295" s="24"/>
      <c r="O295" s="12"/>
      <c r="P295" s="12"/>
      <c r="Q295" s="12"/>
      <c r="R295" s="12"/>
      <c r="S295" s="2"/>
      <c r="T295" s="12"/>
      <c r="U295" s="12"/>
      <c r="V295" s="12"/>
      <c r="W295" s="12"/>
      <c r="X295" s="12"/>
      <c r="Y295" s="12"/>
      <c r="Z295" s="12"/>
    </row>
    <row r="296" spans="1:26" ht="15">
      <c r="A296" s="10"/>
      <c r="B296" s="24"/>
      <c r="C296" s="10"/>
      <c r="D296" s="10"/>
      <c r="E296" s="24"/>
      <c r="F296" s="25"/>
      <c r="G296" s="25"/>
      <c r="H296" s="25"/>
      <c r="I296" s="25"/>
      <c r="J296" s="25"/>
      <c r="K296" s="25"/>
      <c r="L296" s="25"/>
      <c r="M296" s="24"/>
      <c r="N296" s="24"/>
      <c r="O296" s="12"/>
      <c r="P296" s="12"/>
      <c r="Q296" s="12"/>
      <c r="R296" s="12"/>
      <c r="S296" s="2"/>
      <c r="T296" s="12"/>
      <c r="U296" s="12"/>
      <c r="V296" s="12"/>
      <c r="W296" s="12"/>
      <c r="X296" s="12"/>
      <c r="Y296" s="12"/>
      <c r="Z296" s="12"/>
    </row>
    <row r="297" spans="1:26" ht="15">
      <c r="A297" s="10"/>
      <c r="B297" s="24"/>
      <c r="C297" s="10"/>
      <c r="D297" s="10"/>
      <c r="E297" s="24"/>
      <c r="F297" s="25"/>
      <c r="G297" s="25"/>
      <c r="H297" s="25"/>
      <c r="I297" s="25"/>
      <c r="J297" s="25"/>
      <c r="K297" s="25"/>
      <c r="L297" s="25"/>
      <c r="M297" s="24"/>
      <c r="N297" s="24"/>
      <c r="O297" s="12"/>
      <c r="P297" s="12"/>
      <c r="Q297" s="12"/>
      <c r="R297" s="12"/>
      <c r="S297" s="2"/>
      <c r="T297" s="12"/>
      <c r="U297" s="12"/>
      <c r="V297" s="12"/>
      <c r="W297" s="12"/>
      <c r="X297" s="12"/>
      <c r="Y297" s="12"/>
      <c r="Z297" s="12"/>
    </row>
    <row r="298" spans="1:26" ht="15">
      <c r="A298" s="10"/>
      <c r="B298" s="24"/>
      <c r="C298" s="10"/>
      <c r="D298" s="10"/>
      <c r="E298" s="24"/>
      <c r="F298" s="25"/>
      <c r="G298" s="25"/>
      <c r="H298" s="25"/>
      <c r="I298" s="25"/>
      <c r="J298" s="25"/>
      <c r="K298" s="25"/>
      <c r="L298" s="25"/>
      <c r="M298" s="24"/>
      <c r="N298" s="24"/>
      <c r="O298" s="12"/>
      <c r="P298" s="12"/>
      <c r="Q298" s="12"/>
      <c r="R298" s="12"/>
      <c r="S298" s="2"/>
      <c r="T298" s="12"/>
      <c r="U298" s="12"/>
      <c r="V298" s="12"/>
      <c r="W298" s="12"/>
      <c r="X298" s="12"/>
      <c r="Y298" s="12"/>
      <c r="Z298" s="12"/>
    </row>
    <row r="299" spans="1:26" ht="15">
      <c r="A299" s="10"/>
      <c r="B299" s="24"/>
      <c r="C299" s="10"/>
      <c r="D299" s="10"/>
      <c r="E299" s="24"/>
      <c r="F299" s="25"/>
      <c r="G299" s="25"/>
      <c r="H299" s="25"/>
      <c r="I299" s="25"/>
      <c r="J299" s="25"/>
      <c r="K299" s="25"/>
      <c r="L299" s="25"/>
      <c r="M299" s="24"/>
      <c r="N299" s="24"/>
      <c r="O299" s="12"/>
      <c r="P299" s="12"/>
      <c r="Q299" s="12"/>
      <c r="R299" s="12"/>
      <c r="S299" s="2"/>
      <c r="T299" s="12"/>
      <c r="U299" s="12"/>
      <c r="V299" s="12"/>
      <c r="W299" s="12"/>
      <c r="X299" s="12"/>
      <c r="Y299" s="12"/>
      <c r="Z299" s="12"/>
    </row>
    <row r="300" spans="1:26" ht="15">
      <c r="A300" s="10"/>
      <c r="B300" s="24"/>
      <c r="C300" s="10"/>
      <c r="D300" s="10"/>
      <c r="E300" s="24"/>
      <c r="F300" s="25"/>
      <c r="G300" s="25"/>
      <c r="H300" s="25"/>
      <c r="I300" s="25"/>
      <c r="J300" s="25"/>
      <c r="K300" s="25"/>
      <c r="L300" s="25"/>
      <c r="M300" s="24"/>
      <c r="N300" s="24"/>
      <c r="O300" s="12"/>
      <c r="P300" s="12"/>
      <c r="Q300" s="12"/>
      <c r="R300" s="12"/>
      <c r="S300" s="2"/>
      <c r="T300" s="12"/>
      <c r="U300" s="12"/>
      <c r="V300" s="12"/>
      <c r="W300" s="12"/>
      <c r="X300" s="12"/>
      <c r="Y300" s="12"/>
      <c r="Z300" s="12"/>
    </row>
    <row r="301" spans="1:26" ht="15">
      <c r="A301" s="10"/>
      <c r="B301" s="24"/>
      <c r="C301" s="10"/>
      <c r="D301" s="10"/>
      <c r="E301" s="24"/>
      <c r="F301" s="25"/>
      <c r="G301" s="25"/>
      <c r="H301" s="25"/>
      <c r="I301" s="25"/>
      <c r="J301" s="25"/>
      <c r="K301" s="25"/>
      <c r="L301" s="25"/>
      <c r="M301" s="24"/>
      <c r="N301" s="24"/>
      <c r="O301" s="12"/>
      <c r="P301" s="12"/>
      <c r="Q301" s="12"/>
      <c r="R301" s="12"/>
      <c r="S301" s="2"/>
      <c r="T301" s="12"/>
      <c r="U301" s="12"/>
      <c r="V301" s="12"/>
      <c r="W301" s="12"/>
      <c r="X301" s="12"/>
      <c r="Y301" s="12"/>
      <c r="Z301" s="12"/>
    </row>
    <row r="302" spans="1:26" ht="15">
      <c r="A302" s="10"/>
      <c r="B302" s="24"/>
      <c r="C302" s="10"/>
      <c r="D302" s="10"/>
      <c r="E302" s="24"/>
      <c r="F302" s="25"/>
      <c r="G302" s="25"/>
      <c r="H302" s="25"/>
      <c r="I302" s="25"/>
      <c r="J302" s="25"/>
      <c r="K302" s="25"/>
      <c r="L302" s="25"/>
      <c r="M302" s="24"/>
      <c r="N302" s="24"/>
      <c r="O302" s="12"/>
      <c r="P302" s="12"/>
      <c r="Q302" s="12"/>
      <c r="R302" s="12"/>
      <c r="S302" s="2"/>
      <c r="T302" s="12"/>
      <c r="U302" s="12"/>
      <c r="V302" s="12"/>
      <c r="W302" s="12"/>
      <c r="X302" s="12"/>
      <c r="Y302" s="12"/>
      <c r="Z302" s="12"/>
    </row>
    <row r="303" spans="1:26" ht="15">
      <c r="A303" s="10"/>
      <c r="B303" s="24"/>
      <c r="C303" s="10"/>
      <c r="D303" s="10"/>
      <c r="E303" s="24"/>
      <c r="F303" s="25"/>
      <c r="G303" s="25"/>
      <c r="H303" s="25"/>
      <c r="I303" s="25"/>
      <c r="J303" s="25"/>
      <c r="K303" s="25"/>
      <c r="L303" s="25"/>
      <c r="M303" s="24"/>
      <c r="N303" s="24"/>
      <c r="O303" s="12"/>
      <c r="P303" s="12"/>
      <c r="Q303" s="12"/>
      <c r="R303" s="12"/>
      <c r="S303" s="2"/>
      <c r="T303" s="12"/>
      <c r="U303" s="12"/>
      <c r="V303" s="12"/>
      <c r="W303" s="12"/>
      <c r="X303" s="12"/>
      <c r="Y303" s="12"/>
      <c r="Z303" s="12"/>
    </row>
    <row r="304" spans="1:26" ht="15">
      <c r="A304" s="10"/>
      <c r="B304" s="24"/>
      <c r="C304" s="10"/>
      <c r="D304" s="10"/>
      <c r="E304" s="24"/>
      <c r="F304" s="25"/>
      <c r="G304" s="25"/>
      <c r="H304" s="25"/>
      <c r="I304" s="25"/>
      <c r="J304" s="25"/>
      <c r="K304" s="25"/>
      <c r="L304" s="25"/>
      <c r="M304" s="24"/>
      <c r="N304" s="24"/>
      <c r="O304" s="12"/>
      <c r="P304" s="12"/>
      <c r="Q304" s="12"/>
      <c r="R304" s="12"/>
      <c r="S304" s="2"/>
      <c r="T304" s="12"/>
      <c r="U304" s="12"/>
      <c r="V304" s="12"/>
      <c r="W304" s="12"/>
      <c r="X304" s="12"/>
      <c r="Y304" s="12"/>
      <c r="Z304" s="12"/>
    </row>
    <row r="305" spans="1:26" ht="15">
      <c r="A305" s="10"/>
      <c r="B305" s="24"/>
      <c r="C305" s="10"/>
      <c r="D305" s="10"/>
      <c r="E305" s="24"/>
      <c r="F305" s="25"/>
      <c r="G305" s="25"/>
      <c r="H305" s="25"/>
      <c r="I305" s="25"/>
      <c r="J305" s="25"/>
      <c r="K305" s="25"/>
      <c r="L305" s="25"/>
      <c r="M305" s="24"/>
      <c r="N305" s="24"/>
      <c r="O305" s="12"/>
      <c r="P305" s="12"/>
      <c r="Q305" s="12"/>
      <c r="R305" s="12"/>
      <c r="S305" s="2"/>
      <c r="T305" s="12"/>
      <c r="U305" s="12"/>
      <c r="V305" s="12"/>
      <c r="W305" s="12"/>
      <c r="X305" s="12"/>
      <c r="Y305" s="12"/>
      <c r="Z305" s="12"/>
    </row>
    <row r="306" spans="1:26" ht="15">
      <c r="A306" s="10"/>
      <c r="B306" s="24"/>
      <c r="C306" s="10"/>
      <c r="D306" s="10"/>
      <c r="E306" s="24"/>
      <c r="F306" s="25"/>
      <c r="G306" s="25"/>
      <c r="H306" s="25"/>
      <c r="I306" s="25"/>
      <c r="J306" s="25"/>
      <c r="K306" s="25"/>
      <c r="L306" s="25"/>
      <c r="M306" s="24"/>
      <c r="N306" s="24"/>
      <c r="O306" s="12"/>
      <c r="P306" s="12"/>
      <c r="Q306" s="12"/>
      <c r="R306" s="12"/>
      <c r="S306" s="2"/>
      <c r="T306" s="12"/>
      <c r="U306" s="12"/>
      <c r="V306" s="12"/>
      <c r="W306" s="12"/>
      <c r="X306" s="12"/>
      <c r="Y306" s="12"/>
      <c r="Z306" s="12"/>
    </row>
    <row r="307" spans="1:26" ht="15">
      <c r="A307" s="10"/>
      <c r="B307" s="24"/>
      <c r="C307" s="10"/>
      <c r="D307" s="10"/>
      <c r="E307" s="24"/>
      <c r="F307" s="25"/>
      <c r="G307" s="25"/>
      <c r="H307" s="25"/>
      <c r="I307" s="25"/>
      <c r="J307" s="25"/>
      <c r="K307" s="25"/>
      <c r="L307" s="25"/>
      <c r="M307" s="24"/>
      <c r="N307" s="24"/>
      <c r="O307" s="12"/>
      <c r="P307" s="12"/>
      <c r="Q307" s="12"/>
      <c r="R307" s="12"/>
      <c r="S307" s="2"/>
      <c r="T307" s="12"/>
      <c r="U307" s="12"/>
      <c r="V307" s="12"/>
      <c r="W307" s="12"/>
      <c r="X307" s="12"/>
      <c r="Y307" s="12"/>
      <c r="Z307" s="12"/>
    </row>
    <row r="308" spans="1:26" ht="15">
      <c r="A308" s="10"/>
      <c r="B308" s="24"/>
      <c r="C308" s="10"/>
      <c r="D308" s="10"/>
      <c r="E308" s="24"/>
      <c r="F308" s="25"/>
      <c r="G308" s="25"/>
      <c r="H308" s="25"/>
      <c r="I308" s="25"/>
      <c r="J308" s="25"/>
      <c r="K308" s="25"/>
      <c r="L308" s="25"/>
      <c r="M308" s="24"/>
      <c r="N308" s="24"/>
      <c r="O308" s="12"/>
      <c r="P308" s="12"/>
      <c r="Q308" s="12"/>
      <c r="R308" s="12"/>
      <c r="S308" s="2"/>
      <c r="T308" s="12"/>
      <c r="U308" s="12"/>
      <c r="V308" s="12"/>
      <c r="W308" s="12"/>
      <c r="X308" s="12"/>
      <c r="Y308" s="12"/>
      <c r="Z308" s="12"/>
    </row>
    <row r="309" spans="1:26" ht="15">
      <c r="A309" s="10"/>
      <c r="B309" s="24"/>
      <c r="C309" s="10"/>
      <c r="D309" s="10"/>
      <c r="E309" s="24"/>
      <c r="F309" s="25"/>
      <c r="G309" s="25"/>
      <c r="H309" s="25"/>
      <c r="I309" s="25"/>
      <c r="J309" s="25"/>
      <c r="K309" s="25"/>
      <c r="L309" s="25"/>
      <c r="M309" s="24"/>
      <c r="N309" s="24"/>
      <c r="O309" s="12"/>
      <c r="P309" s="12"/>
      <c r="Q309" s="12"/>
      <c r="R309" s="12"/>
      <c r="S309" s="2"/>
      <c r="T309" s="12"/>
      <c r="U309" s="12"/>
      <c r="V309" s="12"/>
      <c r="W309" s="12"/>
      <c r="X309" s="12"/>
      <c r="Y309" s="12"/>
      <c r="Z309" s="12"/>
    </row>
    <row r="310" spans="1:26" ht="15">
      <c r="A310" s="10"/>
      <c r="B310" s="24"/>
      <c r="C310" s="10"/>
      <c r="D310" s="10"/>
      <c r="E310" s="24"/>
      <c r="F310" s="25"/>
      <c r="G310" s="25"/>
      <c r="H310" s="25"/>
      <c r="I310" s="25"/>
      <c r="J310" s="25"/>
      <c r="K310" s="25"/>
      <c r="L310" s="25"/>
      <c r="M310" s="24"/>
      <c r="N310" s="24"/>
      <c r="O310" s="12"/>
      <c r="P310" s="12"/>
      <c r="Q310" s="12"/>
      <c r="R310" s="12"/>
      <c r="S310" s="2"/>
      <c r="T310" s="12"/>
      <c r="U310" s="12"/>
      <c r="V310" s="12"/>
      <c r="W310" s="12"/>
      <c r="X310" s="12"/>
      <c r="Y310" s="12"/>
      <c r="Z310" s="12"/>
    </row>
    <row r="311" spans="1:26" ht="15">
      <c r="A311" s="10"/>
      <c r="B311" s="24"/>
      <c r="C311" s="10"/>
      <c r="D311" s="10"/>
      <c r="E311" s="24"/>
      <c r="F311" s="25"/>
      <c r="G311" s="25"/>
      <c r="H311" s="25"/>
      <c r="I311" s="25"/>
      <c r="J311" s="25"/>
      <c r="K311" s="25"/>
      <c r="L311" s="25"/>
      <c r="M311" s="24"/>
      <c r="N311" s="24"/>
      <c r="O311" s="12"/>
      <c r="P311" s="12"/>
      <c r="Q311" s="12"/>
      <c r="R311" s="12"/>
      <c r="S311" s="2"/>
      <c r="T311" s="12"/>
      <c r="U311" s="12"/>
      <c r="V311" s="12"/>
      <c r="W311" s="12"/>
      <c r="X311" s="12"/>
      <c r="Y311" s="12"/>
      <c r="Z311" s="12"/>
    </row>
    <row r="312" spans="1:26" ht="15">
      <c r="A312" s="10"/>
      <c r="B312" s="24"/>
      <c r="C312" s="10"/>
      <c r="D312" s="10"/>
      <c r="E312" s="24"/>
      <c r="F312" s="25"/>
      <c r="G312" s="25"/>
      <c r="H312" s="25"/>
      <c r="I312" s="25"/>
      <c r="J312" s="25"/>
      <c r="K312" s="25"/>
      <c r="L312" s="25"/>
      <c r="M312" s="24"/>
      <c r="N312" s="24"/>
      <c r="O312" s="12"/>
      <c r="P312" s="12"/>
      <c r="Q312" s="12"/>
      <c r="R312" s="12"/>
      <c r="S312" s="2"/>
      <c r="T312" s="12"/>
      <c r="U312" s="12"/>
      <c r="V312" s="12"/>
      <c r="W312" s="12"/>
      <c r="X312" s="12"/>
      <c r="Y312" s="12"/>
      <c r="Z312" s="12"/>
    </row>
    <row r="313" spans="1:26" ht="15">
      <c r="A313" s="10"/>
      <c r="B313" s="24"/>
      <c r="C313" s="10"/>
      <c r="D313" s="10"/>
      <c r="E313" s="24"/>
      <c r="F313" s="25"/>
      <c r="G313" s="25"/>
      <c r="H313" s="25"/>
      <c r="I313" s="25"/>
      <c r="J313" s="25"/>
      <c r="K313" s="25"/>
      <c r="L313" s="25"/>
      <c r="M313" s="24"/>
      <c r="N313" s="24"/>
      <c r="O313" s="12"/>
      <c r="P313" s="12"/>
      <c r="Q313" s="12"/>
      <c r="R313" s="12"/>
      <c r="S313" s="2"/>
      <c r="T313" s="12"/>
      <c r="U313" s="12"/>
      <c r="V313" s="12"/>
      <c r="W313" s="12"/>
      <c r="X313" s="12"/>
      <c r="Y313" s="12"/>
      <c r="Z313" s="12"/>
    </row>
    <row r="314" spans="1:26" ht="15">
      <c r="A314" s="10"/>
      <c r="B314" s="24"/>
      <c r="C314" s="10"/>
      <c r="D314" s="10"/>
      <c r="E314" s="24"/>
      <c r="F314" s="25"/>
      <c r="G314" s="25"/>
      <c r="H314" s="25"/>
      <c r="I314" s="25"/>
      <c r="J314" s="25"/>
      <c r="K314" s="25"/>
      <c r="L314" s="25"/>
      <c r="M314" s="24"/>
      <c r="N314" s="24"/>
      <c r="O314" s="12"/>
      <c r="P314" s="12"/>
      <c r="Q314" s="12"/>
      <c r="R314" s="12"/>
      <c r="S314" s="2"/>
      <c r="T314" s="12"/>
      <c r="U314" s="12"/>
      <c r="V314" s="12"/>
      <c r="W314" s="12"/>
      <c r="X314" s="12"/>
      <c r="Y314" s="12"/>
      <c r="Z314" s="12"/>
    </row>
    <row r="315" spans="1:26" ht="15">
      <c r="A315" s="10"/>
      <c r="B315" s="24"/>
      <c r="C315" s="10"/>
      <c r="D315" s="10"/>
      <c r="E315" s="24"/>
      <c r="F315" s="25"/>
      <c r="G315" s="25"/>
      <c r="H315" s="25"/>
      <c r="I315" s="25"/>
      <c r="J315" s="25"/>
      <c r="K315" s="25"/>
      <c r="L315" s="25"/>
      <c r="M315" s="24"/>
      <c r="N315" s="24"/>
      <c r="O315" s="12"/>
      <c r="P315" s="12"/>
      <c r="Q315" s="12"/>
      <c r="R315" s="12"/>
      <c r="S315" s="2"/>
      <c r="T315" s="12"/>
      <c r="U315" s="12"/>
      <c r="V315" s="12"/>
      <c r="W315" s="12"/>
      <c r="X315" s="12"/>
      <c r="Y315" s="12"/>
      <c r="Z315" s="12"/>
    </row>
    <row r="316" spans="1:26" ht="15">
      <c r="A316" s="10"/>
      <c r="B316" s="24"/>
      <c r="C316" s="10"/>
      <c r="D316" s="10"/>
      <c r="E316" s="24"/>
      <c r="F316" s="25"/>
      <c r="G316" s="25"/>
      <c r="H316" s="25"/>
      <c r="I316" s="25"/>
      <c r="J316" s="25"/>
      <c r="K316" s="25"/>
      <c r="L316" s="25"/>
      <c r="M316" s="24"/>
      <c r="N316" s="24"/>
      <c r="O316" s="12"/>
      <c r="P316" s="12"/>
      <c r="Q316" s="12"/>
      <c r="R316" s="12"/>
      <c r="S316" s="2"/>
      <c r="T316" s="12"/>
      <c r="U316" s="12"/>
      <c r="V316" s="12"/>
      <c r="W316" s="12"/>
      <c r="X316" s="12"/>
      <c r="Y316" s="12"/>
      <c r="Z316" s="12"/>
    </row>
    <row r="317" spans="1:26" ht="15">
      <c r="A317" s="10"/>
      <c r="B317" s="24"/>
      <c r="C317" s="10"/>
      <c r="D317" s="10"/>
      <c r="E317" s="24"/>
      <c r="F317" s="25"/>
      <c r="G317" s="25"/>
      <c r="H317" s="25"/>
      <c r="I317" s="25"/>
      <c r="J317" s="25"/>
      <c r="K317" s="25"/>
      <c r="L317" s="25"/>
      <c r="M317" s="24"/>
      <c r="N317" s="24"/>
      <c r="O317" s="12"/>
      <c r="P317" s="12"/>
      <c r="Q317" s="12"/>
      <c r="R317" s="12"/>
      <c r="S317" s="2"/>
      <c r="T317" s="12"/>
      <c r="U317" s="12"/>
      <c r="V317" s="12"/>
      <c r="W317" s="12"/>
      <c r="X317" s="12"/>
      <c r="Y317" s="12"/>
      <c r="Z317" s="12"/>
    </row>
    <row r="318" spans="1:26" ht="15">
      <c r="A318" s="10"/>
      <c r="B318" s="24"/>
      <c r="C318" s="10"/>
      <c r="D318" s="10"/>
      <c r="E318" s="24"/>
      <c r="F318" s="25"/>
      <c r="G318" s="25"/>
      <c r="H318" s="25"/>
      <c r="I318" s="25"/>
      <c r="J318" s="25"/>
      <c r="K318" s="25"/>
      <c r="L318" s="25"/>
      <c r="M318" s="24"/>
      <c r="N318" s="24"/>
      <c r="O318" s="12"/>
      <c r="P318" s="12"/>
      <c r="Q318" s="12"/>
      <c r="R318" s="12"/>
      <c r="S318" s="2"/>
      <c r="T318" s="12"/>
      <c r="U318" s="12"/>
      <c r="V318" s="12"/>
      <c r="W318" s="12"/>
      <c r="X318" s="12"/>
      <c r="Y318" s="12"/>
      <c r="Z318" s="12"/>
    </row>
    <row r="319" spans="1:26" ht="15">
      <c r="A319" s="10"/>
      <c r="B319" s="24"/>
      <c r="C319" s="10"/>
      <c r="D319" s="10"/>
      <c r="E319" s="24"/>
      <c r="F319" s="25"/>
      <c r="G319" s="25"/>
      <c r="H319" s="25"/>
      <c r="I319" s="25"/>
      <c r="J319" s="25"/>
      <c r="K319" s="25"/>
      <c r="L319" s="25"/>
      <c r="M319" s="24"/>
      <c r="N319" s="24"/>
      <c r="O319" s="12"/>
      <c r="P319" s="12"/>
      <c r="Q319" s="12"/>
      <c r="R319" s="12"/>
      <c r="S319" s="2"/>
      <c r="T319" s="12"/>
      <c r="U319" s="12"/>
      <c r="V319" s="12"/>
      <c r="W319" s="12"/>
      <c r="X319" s="12"/>
      <c r="Y319" s="12"/>
      <c r="Z319" s="12"/>
    </row>
    <row r="320" spans="1:26" ht="15">
      <c r="A320" s="10"/>
      <c r="B320" s="24"/>
      <c r="C320" s="10"/>
      <c r="D320" s="10"/>
      <c r="E320" s="24"/>
      <c r="F320" s="25"/>
      <c r="G320" s="25"/>
      <c r="H320" s="25"/>
      <c r="I320" s="25"/>
      <c r="J320" s="25"/>
      <c r="K320" s="25"/>
      <c r="L320" s="25"/>
      <c r="M320" s="24"/>
      <c r="N320" s="24"/>
      <c r="O320" s="12"/>
      <c r="P320" s="12"/>
      <c r="Q320" s="12"/>
      <c r="R320" s="12"/>
      <c r="S320" s="2"/>
      <c r="T320" s="12"/>
      <c r="U320" s="12"/>
      <c r="V320" s="12"/>
      <c r="W320" s="12"/>
      <c r="X320" s="12"/>
      <c r="Y320" s="12"/>
      <c r="Z320" s="12"/>
    </row>
    <row r="321" spans="1:26" ht="15">
      <c r="A321" s="10"/>
      <c r="B321" s="24"/>
      <c r="C321" s="10"/>
      <c r="D321" s="10"/>
      <c r="E321" s="24"/>
      <c r="F321" s="25"/>
      <c r="G321" s="25"/>
      <c r="H321" s="25"/>
      <c r="I321" s="25"/>
      <c r="J321" s="25"/>
      <c r="K321" s="25"/>
      <c r="L321" s="25"/>
      <c r="M321" s="24"/>
      <c r="N321" s="24"/>
      <c r="O321" s="12"/>
      <c r="P321" s="12"/>
      <c r="Q321" s="12"/>
      <c r="R321" s="12"/>
      <c r="S321" s="2"/>
      <c r="T321" s="12"/>
      <c r="U321" s="12"/>
      <c r="V321" s="12"/>
      <c r="W321" s="12"/>
      <c r="X321" s="12"/>
      <c r="Y321" s="12"/>
      <c r="Z321" s="12"/>
    </row>
    <row r="322" spans="1:26" ht="15">
      <c r="A322" s="10"/>
      <c r="B322" s="24"/>
      <c r="C322" s="10"/>
      <c r="D322" s="10"/>
      <c r="E322" s="24"/>
      <c r="F322" s="25"/>
      <c r="G322" s="25"/>
      <c r="H322" s="25"/>
      <c r="I322" s="25"/>
      <c r="J322" s="25"/>
      <c r="K322" s="25"/>
      <c r="L322" s="25"/>
      <c r="M322" s="24"/>
      <c r="N322" s="24"/>
      <c r="O322" s="12"/>
      <c r="P322" s="12"/>
      <c r="Q322" s="12"/>
      <c r="R322" s="12"/>
      <c r="S322" s="2"/>
      <c r="T322" s="12"/>
      <c r="U322" s="12"/>
      <c r="V322" s="12"/>
      <c r="W322" s="12"/>
      <c r="X322" s="12"/>
      <c r="Y322" s="12"/>
      <c r="Z322" s="12"/>
    </row>
    <row r="323" spans="1:26" ht="15">
      <c r="A323" s="10"/>
      <c r="B323" s="24"/>
      <c r="C323" s="10"/>
      <c r="D323" s="10"/>
      <c r="E323" s="24"/>
      <c r="F323" s="25"/>
      <c r="G323" s="25"/>
      <c r="H323" s="25"/>
      <c r="I323" s="25"/>
      <c r="J323" s="25"/>
      <c r="K323" s="25"/>
      <c r="L323" s="25"/>
      <c r="M323" s="24"/>
      <c r="N323" s="24"/>
      <c r="O323" s="12"/>
      <c r="P323" s="12"/>
      <c r="Q323" s="12"/>
      <c r="R323" s="12"/>
      <c r="S323" s="2"/>
      <c r="T323" s="12"/>
      <c r="U323" s="12"/>
      <c r="V323" s="12"/>
      <c r="W323" s="12"/>
      <c r="X323" s="12"/>
      <c r="Y323" s="12"/>
      <c r="Z323" s="12"/>
    </row>
    <row r="324" spans="1:26" ht="15">
      <c r="A324" s="10"/>
      <c r="B324" s="24"/>
      <c r="C324" s="10"/>
      <c r="D324" s="10"/>
      <c r="E324" s="24"/>
      <c r="F324" s="25"/>
      <c r="G324" s="25"/>
      <c r="H324" s="25"/>
      <c r="I324" s="25"/>
      <c r="J324" s="25"/>
      <c r="K324" s="25"/>
      <c r="L324" s="25"/>
      <c r="M324" s="24"/>
      <c r="N324" s="24"/>
      <c r="O324" s="12"/>
      <c r="P324" s="12"/>
      <c r="Q324" s="12"/>
      <c r="R324" s="12"/>
      <c r="S324" s="2"/>
      <c r="T324" s="12"/>
      <c r="U324" s="12"/>
      <c r="V324" s="12"/>
      <c r="W324" s="12"/>
      <c r="X324" s="12"/>
      <c r="Y324" s="12"/>
      <c r="Z324" s="12"/>
    </row>
    <row r="325" spans="1:26" ht="15">
      <c r="A325" s="10"/>
      <c r="B325" s="24"/>
      <c r="C325" s="10"/>
      <c r="D325" s="10"/>
      <c r="E325" s="24"/>
      <c r="F325" s="25"/>
      <c r="G325" s="25"/>
      <c r="H325" s="25"/>
      <c r="I325" s="25"/>
      <c r="J325" s="25"/>
      <c r="K325" s="25"/>
      <c r="L325" s="25"/>
      <c r="M325" s="24"/>
      <c r="N325" s="24"/>
      <c r="O325" s="12"/>
      <c r="P325" s="12"/>
      <c r="Q325" s="12"/>
      <c r="R325" s="12"/>
      <c r="S325" s="2"/>
      <c r="T325" s="12"/>
      <c r="U325" s="12"/>
      <c r="V325" s="12"/>
      <c r="W325" s="12"/>
      <c r="X325" s="12"/>
      <c r="Y325" s="12"/>
      <c r="Z325" s="12"/>
    </row>
    <row r="326" spans="1:26" ht="15">
      <c r="A326" s="10"/>
      <c r="B326" s="24"/>
      <c r="C326" s="10"/>
      <c r="D326" s="10"/>
      <c r="E326" s="24"/>
      <c r="F326" s="25"/>
      <c r="G326" s="25"/>
      <c r="H326" s="25"/>
      <c r="I326" s="25"/>
      <c r="J326" s="25"/>
      <c r="K326" s="25"/>
      <c r="L326" s="25"/>
      <c r="M326" s="24"/>
      <c r="N326" s="24"/>
      <c r="O326" s="12"/>
      <c r="P326" s="12"/>
      <c r="Q326" s="12"/>
      <c r="R326" s="12"/>
      <c r="S326" s="2"/>
      <c r="T326" s="12"/>
      <c r="U326" s="12"/>
      <c r="V326" s="12"/>
      <c r="W326" s="12"/>
      <c r="X326" s="12"/>
      <c r="Y326" s="12"/>
      <c r="Z326" s="12"/>
    </row>
    <row r="327" spans="1:26" ht="15">
      <c r="A327" s="10"/>
      <c r="B327" s="24"/>
      <c r="C327" s="10"/>
      <c r="D327" s="10"/>
      <c r="E327" s="24"/>
      <c r="F327" s="25"/>
      <c r="G327" s="25"/>
      <c r="H327" s="25"/>
      <c r="I327" s="25"/>
      <c r="J327" s="25"/>
      <c r="K327" s="25"/>
      <c r="L327" s="25"/>
      <c r="M327" s="24"/>
      <c r="N327" s="24"/>
      <c r="O327" s="12"/>
      <c r="P327" s="12"/>
      <c r="Q327" s="12"/>
      <c r="R327" s="12"/>
      <c r="S327" s="2"/>
      <c r="T327" s="12"/>
      <c r="U327" s="12"/>
      <c r="V327" s="12"/>
      <c r="W327" s="12"/>
      <c r="X327" s="12"/>
      <c r="Y327" s="12"/>
      <c r="Z327" s="12"/>
    </row>
    <row r="328" spans="1:26" ht="15">
      <c r="A328" s="10"/>
      <c r="B328" s="24"/>
      <c r="C328" s="10"/>
      <c r="D328" s="10"/>
      <c r="E328" s="24"/>
      <c r="F328" s="25"/>
      <c r="G328" s="25"/>
      <c r="H328" s="25"/>
      <c r="I328" s="25"/>
      <c r="J328" s="25"/>
      <c r="K328" s="25"/>
      <c r="L328" s="25"/>
      <c r="M328" s="24"/>
      <c r="N328" s="24"/>
      <c r="O328" s="12"/>
      <c r="P328" s="12"/>
      <c r="Q328" s="12"/>
      <c r="R328" s="12"/>
      <c r="S328" s="2"/>
      <c r="T328" s="12"/>
      <c r="U328" s="12"/>
      <c r="V328" s="12"/>
      <c r="W328" s="12"/>
      <c r="X328" s="12"/>
      <c r="Y328" s="12"/>
      <c r="Z328" s="12"/>
    </row>
    <row r="329" spans="1:26" ht="15">
      <c r="A329" s="10"/>
      <c r="B329" s="24"/>
      <c r="C329" s="10"/>
      <c r="D329" s="10"/>
      <c r="E329" s="24"/>
      <c r="F329" s="25"/>
      <c r="G329" s="25"/>
      <c r="H329" s="25"/>
      <c r="I329" s="25"/>
      <c r="J329" s="25"/>
      <c r="K329" s="25"/>
      <c r="L329" s="25"/>
      <c r="M329" s="24"/>
      <c r="N329" s="24"/>
      <c r="O329" s="12"/>
      <c r="P329" s="12"/>
      <c r="Q329" s="12"/>
      <c r="R329" s="12"/>
      <c r="S329" s="2"/>
      <c r="T329" s="12"/>
      <c r="U329" s="12"/>
      <c r="V329" s="12"/>
      <c r="W329" s="12"/>
      <c r="X329" s="12"/>
      <c r="Y329" s="12"/>
      <c r="Z329" s="12"/>
    </row>
    <row r="330" spans="1:26" ht="15">
      <c r="A330" s="10"/>
      <c r="B330" s="24"/>
      <c r="C330" s="10"/>
      <c r="D330" s="10"/>
      <c r="E330" s="24"/>
      <c r="F330" s="25"/>
      <c r="G330" s="25"/>
      <c r="H330" s="25"/>
      <c r="I330" s="25"/>
      <c r="J330" s="25"/>
      <c r="K330" s="25"/>
      <c r="L330" s="25"/>
      <c r="M330" s="24"/>
      <c r="N330" s="24"/>
      <c r="O330" s="12"/>
      <c r="P330" s="12"/>
      <c r="Q330" s="12"/>
      <c r="R330" s="12"/>
      <c r="S330" s="2"/>
      <c r="T330" s="12"/>
      <c r="U330" s="12"/>
      <c r="V330" s="12"/>
      <c r="W330" s="12"/>
      <c r="X330" s="12"/>
      <c r="Y330" s="12"/>
      <c r="Z330" s="12"/>
    </row>
    <row r="331" spans="1:26" ht="15">
      <c r="A331" s="10"/>
      <c r="B331" s="24"/>
      <c r="C331" s="10"/>
      <c r="D331" s="10"/>
      <c r="E331" s="24"/>
      <c r="F331" s="25"/>
      <c r="G331" s="25"/>
      <c r="H331" s="25"/>
      <c r="I331" s="25"/>
      <c r="J331" s="25"/>
      <c r="K331" s="25"/>
      <c r="L331" s="25"/>
      <c r="M331" s="24"/>
      <c r="N331" s="24"/>
      <c r="O331" s="12"/>
      <c r="P331" s="12"/>
      <c r="Q331" s="12"/>
      <c r="R331" s="12"/>
      <c r="S331" s="2"/>
      <c r="T331" s="12"/>
      <c r="U331" s="12"/>
      <c r="V331" s="12"/>
      <c r="W331" s="12"/>
      <c r="X331" s="12"/>
      <c r="Y331" s="12"/>
      <c r="Z331" s="12"/>
    </row>
    <row r="332" spans="1:26" ht="15">
      <c r="A332" s="10"/>
      <c r="B332" s="24"/>
      <c r="C332" s="10"/>
      <c r="D332" s="10"/>
      <c r="E332" s="24"/>
      <c r="F332" s="25"/>
      <c r="G332" s="25"/>
      <c r="H332" s="25"/>
      <c r="I332" s="25"/>
      <c r="J332" s="25"/>
      <c r="K332" s="25"/>
      <c r="L332" s="25"/>
      <c r="M332" s="24"/>
      <c r="N332" s="24"/>
      <c r="O332" s="12"/>
      <c r="P332" s="12"/>
      <c r="Q332" s="12"/>
      <c r="R332" s="12"/>
      <c r="S332" s="2"/>
      <c r="T332" s="12"/>
      <c r="U332" s="12"/>
      <c r="V332" s="12"/>
      <c r="W332" s="12"/>
      <c r="X332" s="12"/>
      <c r="Y332" s="12"/>
      <c r="Z332" s="12"/>
    </row>
    <row r="333" spans="1:26" ht="15">
      <c r="A333" s="10"/>
      <c r="B333" s="24"/>
      <c r="C333" s="10"/>
      <c r="D333" s="10"/>
      <c r="E333" s="24"/>
      <c r="F333" s="25"/>
      <c r="G333" s="25"/>
      <c r="H333" s="25"/>
      <c r="I333" s="25"/>
      <c r="J333" s="25"/>
      <c r="K333" s="25"/>
      <c r="L333" s="25"/>
      <c r="M333" s="24"/>
      <c r="N333" s="24"/>
      <c r="O333" s="12"/>
      <c r="P333" s="12"/>
      <c r="Q333" s="12"/>
      <c r="R333" s="12"/>
      <c r="S333" s="2"/>
      <c r="T333" s="12"/>
      <c r="U333" s="12"/>
      <c r="V333" s="12"/>
      <c r="W333" s="12"/>
      <c r="X333" s="12"/>
      <c r="Y333" s="12"/>
      <c r="Z333" s="12"/>
    </row>
    <row r="334" spans="1:26" ht="15">
      <c r="A334" s="10"/>
      <c r="B334" s="24"/>
      <c r="C334" s="10"/>
      <c r="D334" s="10"/>
      <c r="E334" s="24"/>
      <c r="F334" s="25"/>
      <c r="G334" s="25"/>
      <c r="H334" s="25"/>
      <c r="I334" s="25"/>
      <c r="J334" s="25"/>
      <c r="K334" s="25"/>
      <c r="L334" s="25"/>
      <c r="M334" s="24"/>
      <c r="N334" s="24"/>
      <c r="O334" s="12"/>
      <c r="P334" s="12"/>
      <c r="Q334" s="12"/>
      <c r="R334" s="12"/>
      <c r="S334" s="2"/>
      <c r="T334" s="12"/>
      <c r="U334" s="12"/>
      <c r="V334" s="12"/>
      <c r="W334" s="12"/>
      <c r="X334" s="12"/>
      <c r="Y334" s="12"/>
      <c r="Z334" s="12"/>
    </row>
    <row r="335" spans="1:26" ht="15">
      <c r="A335" s="10"/>
      <c r="B335" s="24"/>
      <c r="C335" s="10"/>
      <c r="D335" s="10"/>
      <c r="E335" s="24"/>
      <c r="F335" s="25"/>
      <c r="G335" s="25"/>
      <c r="H335" s="25"/>
      <c r="I335" s="25"/>
      <c r="J335" s="25"/>
      <c r="K335" s="25"/>
      <c r="L335" s="25"/>
      <c r="M335" s="24"/>
      <c r="N335" s="24"/>
      <c r="O335" s="12"/>
      <c r="P335" s="12"/>
      <c r="Q335" s="12"/>
      <c r="R335" s="12"/>
      <c r="S335" s="2"/>
      <c r="T335" s="12"/>
      <c r="U335" s="12"/>
      <c r="V335" s="12"/>
      <c r="W335" s="12"/>
      <c r="X335" s="12"/>
      <c r="Y335" s="12"/>
      <c r="Z335" s="12"/>
    </row>
    <row r="336" spans="1:26" ht="15">
      <c r="A336" s="10"/>
      <c r="B336" s="24"/>
      <c r="C336" s="10"/>
      <c r="D336" s="10"/>
      <c r="E336" s="24"/>
      <c r="F336" s="25"/>
      <c r="G336" s="25"/>
      <c r="H336" s="25"/>
      <c r="I336" s="25"/>
      <c r="J336" s="25"/>
      <c r="K336" s="25"/>
      <c r="L336" s="25"/>
      <c r="M336" s="24"/>
      <c r="N336" s="24"/>
      <c r="O336" s="12"/>
      <c r="P336" s="12"/>
      <c r="Q336" s="12"/>
      <c r="R336" s="12"/>
      <c r="S336" s="2"/>
      <c r="T336" s="12"/>
      <c r="U336" s="12"/>
      <c r="V336" s="12"/>
      <c r="W336" s="12"/>
      <c r="X336" s="12"/>
      <c r="Y336" s="12"/>
      <c r="Z336" s="12"/>
    </row>
    <row r="337" spans="1:26" ht="15">
      <c r="A337" s="10"/>
      <c r="B337" s="24"/>
      <c r="C337" s="10"/>
      <c r="D337" s="10"/>
      <c r="E337" s="24"/>
      <c r="F337" s="25"/>
      <c r="G337" s="25"/>
      <c r="H337" s="25"/>
      <c r="I337" s="25"/>
      <c r="J337" s="25"/>
      <c r="K337" s="25"/>
      <c r="L337" s="25"/>
      <c r="M337" s="24"/>
      <c r="N337" s="24"/>
      <c r="O337" s="12"/>
      <c r="P337" s="12"/>
      <c r="Q337" s="12"/>
      <c r="R337" s="12"/>
      <c r="S337" s="2"/>
      <c r="T337" s="12"/>
      <c r="U337" s="12"/>
      <c r="V337" s="12"/>
      <c r="W337" s="12"/>
      <c r="X337" s="12"/>
      <c r="Y337" s="12"/>
      <c r="Z337" s="12"/>
    </row>
    <row r="338" spans="1:26" ht="15">
      <c r="A338" s="10"/>
      <c r="B338" s="24"/>
      <c r="C338" s="10"/>
      <c r="D338" s="10"/>
      <c r="E338" s="24"/>
      <c r="F338" s="25"/>
      <c r="G338" s="25"/>
      <c r="H338" s="25"/>
      <c r="I338" s="25"/>
      <c r="J338" s="25"/>
      <c r="K338" s="25"/>
      <c r="L338" s="25"/>
      <c r="M338" s="24"/>
      <c r="N338" s="24"/>
      <c r="O338" s="12"/>
      <c r="P338" s="12"/>
      <c r="Q338" s="12"/>
      <c r="R338" s="12"/>
      <c r="S338" s="2"/>
      <c r="T338" s="12"/>
      <c r="U338" s="12"/>
      <c r="V338" s="12"/>
      <c r="W338" s="12"/>
      <c r="X338" s="12"/>
      <c r="Y338" s="12"/>
      <c r="Z338" s="12"/>
    </row>
    <row r="339" spans="1:26" ht="15">
      <c r="A339" s="10"/>
      <c r="B339" s="24"/>
      <c r="C339" s="10"/>
      <c r="D339" s="10"/>
      <c r="E339" s="24"/>
      <c r="F339" s="25"/>
      <c r="G339" s="25"/>
      <c r="H339" s="25"/>
      <c r="I339" s="25"/>
      <c r="J339" s="25"/>
      <c r="K339" s="25"/>
      <c r="L339" s="25"/>
      <c r="M339" s="24"/>
      <c r="N339" s="24"/>
      <c r="O339" s="12"/>
      <c r="P339" s="12"/>
      <c r="Q339" s="12"/>
      <c r="R339" s="12"/>
      <c r="S339" s="2"/>
      <c r="T339" s="12"/>
      <c r="U339" s="12"/>
      <c r="V339" s="12"/>
      <c r="W339" s="12"/>
      <c r="X339" s="12"/>
      <c r="Y339" s="12"/>
      <c r="Z339" s="12"/>
    </row>
    <row r="340" spans="1:26" ht="15">
      <c r="A340" s="10"/>
      <c r="B340" s="24"/>
      <c r="C340" s="10"/>
      <c r="D340" s="10"/>
      <c r="E340" s="24"/>
      <c r="F340" s="25"/>
      <c r="G340" s="25"/>
      <c r="H340" s="25"/>
      <c r="I340" s="25"/>
      <c r="J340" s="25"/>
      <c r="K340" s="25"/>
      <c r="L340" s="25"/>
      <c r="M340" s="24"/>
      <c r="N340" s="24"/>
      <c r="O340" s="12"/>
      <c r="P340" s="12"/>
      <c r="Q340" s="12"/>
      <c r="R340" s="12"/>
      <c r="S340" s="2"/>
      <c r="T340" s="12"/>
      <c r="U340" s="12"/>
      <c r="V340" s="12"/>
      <c r="W340" s="12"/>
      <c r="X340" s="12"/>
      <c r="Y340" s="12"/>
      <c r="Z340" s="12"/>
    </row>
    <row r="341" spans="1:26" ht="15">
      <c r="A341" s="10"/>
      <c r="B341" s="24"/>
      <c r="C341" s="10"/>
      <c r="D341" s="10"/>
      <c r="E341" s="24"/>
      <c r="F341" s="25"/>
      <c r="G341" s="25"/>
      <c r="H341" s="25"/>
      <c r="I341" s="25"/>
      <c r="J341" s="25"/>
      <c r="K341" s="25"/>
      <c r="L341" s="25"/>
      <c r="M341" s="24"/>
      <c r="N341" s="24"/>
      <c r="O341" s="12"/>
      <c r="P341" s="12"/>
      <c r="Q341" s="12"/>
      <c r="R341" s="12"/>
      <c r="S341" s="2"/>
      <c r="T341" s="12"/>
      <c r="U341" s="12"/>
      <c r="V341" s="12"/>
      <c r="W341" s="12"/>
      <c r="X341" s="12"/>
      <c r="Y341" s="12"/>
      <c r="Z341" s="12"/>
    </row>
    <row r="342" spans="1:26" ht="15">
      <c r="A342" s="10"/>
      <c r="B342" s="24"/>
      <c r="C342" s="10"/>
      <c r="D342" s="10"/>
      <c r="E342" s="24"/>
      <c r="F342" s="25"/>
      <c r="G342" s="25"/>
      <c r="H342" s="25"/>
      <c r="I342" s="25"/>
      <c r="J342" s="25"/>
      <c r="K342" s="25"/>
      <c r="L342" s="25"/>
      <c r="M342" s="24"/>
      <c r="N342" s="24"/>
      <c r="O342" s="12"/>
      <c r="P342" s="12"/>
      <c r="Q342" s="12"/>
      <c r="R342" s="12"/>
      <c r="S342" s="2"/>
      <c r="T342" s="12"/>
      <c r="U342" s="12"/>
      <c r="V342" s="12"/>
      <c r="W342" s="12"/>
      <c r="X342" s="12"/>
      <c r="Y342" s="12"/>
      <c r="Z342" s="12"/>
    </row>
    <row r="343" spans="1:26" ht="15">
      <c r="A343" s="10"/>
      <c r="B343" s="24"/>
      <c r="C343" s="10"/>
      <c r="D343" s="10"/>
      <c r="E343" s="24"/>
      <c r="F343" s="25"/>
      <c r="G343" s="25"/>
      <c r="H343" s="25"/>
      <c r="I343" s="25"/>
      <c r="J343" s="25"/>
      <c r="K343" s="25"/>
      <c r="L343" s="25"/>
      <c r="M343" s="24"/>
      <c r="N343" s="24"/>
      <c r="O343" s="12"/>
      <c r="P343" s="12"/>
      <c r="Q343" s="12"/>
      <c r="R343" s="12"/>
      <c r="S343" s="2"/>
      <c r="T343" s="12"/>
      <c r="U343" s="12"/>
      <c r="V343" s="12"/>
      <c r="W343" s="12"/>
      <c r="X343" s="12"/>
      <c r="Y343" s="12"/>
      <c r="Z343" s="12"/>
    </row>
    <row r="344" spans="1:26" ht="15">
      <c r="A344" s="10"/>
      <c r="B344" s="24"/>
      <c r="C344" s="10"/>
      <c r="D344" s="10"/>
      <c r="E344" s="24"/>
      <c r="F344" s="25"/>
      <c r="G344" s="25"/>
      <c r="H344" s="25"/>
      <c r="I344" s="25"/>
      <c r="J344" s="25"/>
      <c r="K344" s="25"/>
      <c r="L344" s="25"/>
      <c r="M344" s="24"/>
      <c r="N344" s="24"/>
      <c r="O344" s="12"/>
      <c r="P344" s="12"/>
      <c r="Q344" s="12"/>
      <c r="R344" s="12"/>
      <c r="S344" s="2"/>
      <c r="T344" s="12"/>
      <c r="U344" s="12"/>
      <c r="V344" s="12"/>
      <c r="W344" s="12"/>
      <c r="X344" s="12"/>
      <c r="Y344" s="12"/>
      <c r="Z344" s="12"/>
    </row>
    <row r="345" spans="1:26" ht="15">
      <c r="A345" s="10"/>
      <c r="B345" s="24"/>
      <c r="C345" s="10"/>
      <c r="D345" s="10"/>
      <c r="E345" s="24"/>
      <c r="F345" s="25"/>
      <c r="G345" s="25"/>
      <c r="H345" s="25"/>
      <c r="I345" s="25"/>
      <c r="J345" s="25"/>
      <c r="K345" s="25"/>
      <c r="L345" s="25"/>
      <c r="M345" s="24"/>
      <c r="N345" s="24"/>
      <c r="O345" s="12"/>
      <c r="P345" s="12"/>
      <c r="Q345" s="12"/>
      <c r="R345" s="12"/>
      <c r="S345" s="2"/>
      <c r="T345" s="12"/>
      <c r="U345" s="12"/>
      <c r="V345" s="12"/>
      <c r="W345" s="12"/>
      <c r="X345" s="12"/>
      <c r="Y345" s="12"/>
      <c r="Z345" s="12"/>
    </row>
    <row r="346" spans="1:26" ht="15">
      <c r="A346" s="10"/>
      <c r="B346" s="24"/>
      <c r="C346" s="10"/>
      <c r="D346" s="10"/>
      <c r="E346" s="24"/>
      <c r="F346" s="25"/>
      <c r="G346" s="25"/>
      <c r="H346" s="25"/>
      <c r="I346" s="25"/>
      <c r="J346" s="25"/>
      <c r="K346" s="25"/>
      <c r="L346" s="25"/>
      <c r="M346" s="24"/>
      <c r="N346" s="24"/>
      <c r="O346" s="12"/>
      <c r="P346" s="12"/>
      <c r="Q346" s="12"/>
      <c r="R346" s="12"/>
      <c r="S346" s="2"/>
      <c r="T346" s="12"/>
      <c r="U346" s="12"/>
      <c r="V346" s="12"/>
      <c r="W346" s="12"/>
      <c r="X346" s="12"/>
      <c r="Y346" s="12"/>
      <c r="Z346" s="12"/>
    </row>
    <row r="347" spans="1:26" ht="15">
      <c r="A347" s="10"/>
      <c r="B347" s="24"/>
      <c r="C347" s="10"/>
      <c r="D347" s="10"/>
      <c r="E347" s="24"/>
      <c r="F347" s="25"/>
      <c r="G347" s="25"/>
      <c r="H347" s="25"/>
      <c r="I347" s="25"/>
      <c r="J347" s="25"/>
      <c r="K347" s="25"/>
      <c r="L347" s="25"/>
      <c r="M347" s="24"/>
      <c r="N347" s="24"/>
      <c r="O347" s="12"/>
      <c r="P347" s="12"/>
      <c r="Q347" s="12"/>
      <c r="R347" s="12"/>
      <c r="S347" s="2"/>
      <c r="T347" s="12"/>
      <c r="U347" s="12"/>
      <c r="V347" s="12"/>
      <c r="W347" s="12"/>
      <c r="X347" s="12"/>
      <c r="Y347" s="12"/>
      <c r="Z347" s="12"/>
    </row>
    <row r="348" spans="1:26" ht="15">
      <c r="A348" s="10"/>
      <c r="B348" s="24"/>
      <c r="C348" s="10"/>
      <c r="D348" s="10"/>
      <c r="E348" s="24"/>
      <c r="F348" s="25"/>
      <c r="G348" s="25"/>
      <c r="H348" s="25"/>
      <c r="I348" s="25"/>
      <c r="J348" s="25"/>
      <c r="K348" s="25"/>
      <c r="L348" s="25"/>
      <c r="M348" s="24"/>
      <c r="N348" s="24"/>
      <c r="O348" s="12"/>
      <c r="P348" s="12"/>
      <c r="Q348" s="12"/>
      <c r="R348" s="12"/>
      <c r="S348" s="2"/>
      <c r="T348" s="12"/>
      <c r="U348" s="12"/>
      <c r="V348" s="12"/>
      <c r="W348" s="12"/>
      <c r="X348" s="12"/>
      <c r="Y348" s="12"/>
      <c r="Z348" s="12"/>
    </row>
    <row r="349" spans="1:26" ht="15">
      <c r="A349" s="10"/>
      <c r="B349" s="24"/>
      <c r="C349" s="10"/>
      <c r="D349" s="10"/>
      <c r="E349" s="24"/>
      <c r="F349" s="25"/>
      <c r="G349" s="25"/>
      <c r="H349" s="25"/>
      <c r="I349" s="25"/>
      <c r="J349" s="25"/>
      <c r="K349" s="25"/>
      <c r="L349" s="25"/>
      <c r="M349" s="24"/>
      <c r="N349" s="24"/>
      <c r="O349" s="12"/>
      <c r="P349" s="12"/>
      <c r="Q349" s="12"/>
      <c r="R349" s="12"/>
      <c r="S349" s="2"/>
      <c r="T349" s="12"/>
      <c r="U349" s="12"/>
      <c r="V349" s="12"/>
      <c r="W349" s="12"/>
      <c r="X349" s="12"/>
      <c r="Y349" s="12"/>
      <c r="Z349" s="12"/>
    </row>
    <row r="350" spans="1:26" ht="15">
      <c r="A350" s="10"/>
      <c r="B350" s="24"/>
      <c r="C350" s="10"/>
      <c r="D350" s="10"/>
      <c r="E350" s="24"/>
      <c r="F350" s="25"/>
      <c r="G350" s="25"/>
      <c r="H350" s="25"/>
      <c r="I350" s="25"/>
      <c r="J350" s="25"/>
      <c r="K350" s="25"/>
      <c r="L350" s="25"/>
      <c r="M350" s="24"/>
      <c r="N350" s="24"/>
      <c r="O350" s="12"/>
      <c r="P350" s="12"/>
      <c r="Q350" s="12"/>
      <c r="R350" s="12"/>
      <c r="S350" s="2"/>
      <c r="T350" s="12"/>
      <c r="U350" s="12"/>
      <c r="V350" s="12"/>
      <c r="W350" s="12"/>
      <c r="X350" s="12"/>
      <c r="Y350" s="12"/>
      <c r="Z350" s="12"/>
    </row>
    <row r="351" spans="1:26" ht="15">
      <c r="A351" s="10"/>
      <c r="B351" s="24"/>
      <c r="C351" s="10"/>
      <c r="D351" s="10"/>
      <c r="E351" s="24"/>
      <c r="F351" s="25"/>
      <c r="G351" s="25"/>
      <c r="H351" s="25"/>
      <c r="I351" s="25"/>
      <c r="J351" s="25"/>
      <c r="K351" s="25"/>
      <c r="L351" s="25"/>
      <c r="M351" s="24"/>
      <c r="N351" s="24"/>
      <c r="O351" s="12"/>
      <c r="P351" s="12"/>
      <c r="Q351" s="12"/>
      <c r="R351" s="12"/>
      <c r="S351" s="2"/>
      <c r="T351" s="12"/>
      <c r="U351" s="12"/>
      <c r="V351" s="12"/>
      <c r="W351" s="12"/>
      <c r="X351" s="12"/>
      <c r="Y351" s="12"/>
      <c r="Z351" s="12"/>
    </row>
    <row r="352" spans="1:26" ht="15">
      <c r="A352" s="10"/>
      <c r="B352" s="24"/>
      <c r="C352" s="10"/>
      <c r="D352" s="10"/>
      <c r="E352" s="24"/>
      <c r="F352" s="25"/>
      <c r="G352" s="25"/>
      <c r="H352" s="25"/>
      <c r="I352" s="25"/>
      <c r="J352" s="25"/>
      <c r="K352" s="25"/>
      <c r="L352" s="25"/>
      <c r="M352" s="24"/>
      <c r="N352" s="24"/>
      <c r="O352" s="12"/>
      <c r="P352" s="12"/>
      <c r="Q352" s="12"/>
      <c r="R352" s="12"/>
      <c r="S352" s="2"/>
      <c r="T352" s="12"/>
      <c r="U352" s="12"/>
      <c r="V352" s="12"/>
      <c r="W352" s="12"/>
      <c r="X352" s="12"/>
      <c r="Y352" s="12"/>
      <c r="Z352" s="12"/>
    </row>
    <row r="353" spans="1:26" ht="15">
      <c r="A353" s="10"/>
      <c r="B353" s="24"/>
      <c r="C353" s="10"/>
      <c r="D353" s="10"/>
      <c r="E353" s="24"/>
      <c r="F353" s="25"/>
      <c r="G353" s="25"/>
      <c r="H353" s="25"/>
      <c r="I353" s="25"/>
      <c r="J353" s="25"/>
      <c r="K353" s="25"/>
      <c r="L353" s="25"/>
      <c r="M353" s="24"/>
      <c r="N353" s="24"/>
      <c r="O353" s="12"/>
      <c r="P353" s="12"/>
      <c r="Q353" s="12"/>
      <c r="R353" s="12"/>
      <c r="S353" s="2"/>
      <c r="T353" s="12"/>
      <c r="U353" s="12"/>
      <c r="V353" s="12"/>
      <c r="W353" s="12"/>
      <c r="X353" s="12"/>
      <c r="Y353" s="12"/>
      <c r="Z353" s="12"/>
    </row>
    <row r="354" spans="1:26" ht="15">
      <c r="A354" s="10"/>
      <c r="B354" s="24"/>
      <c r="C354" s="10"/>
      <c r="D354" s="10"/>
      <c r="E354" s="24"/>
      <c r="F354" s="25"/>
      <c r="G354" s="25"/>
      <c r="H354" s="25"/>
      <c r="I354" s="25"/>
      <c r="J354" s="25"/>
      <c r="K354" s="25"/>
      <c r="L354" s="25"/>
      <c r="M354" s="24"/>
      <c r="N354" s="24"/>
      <c r="O354" s="12"/>
      <c r="P354" s="12"/>
      <c r="Q354" s="12"/>
      <c r="R354" s="12"/>
      <c r="S354" s="2"/>
      <c r="T354" s="12"/>
      <c r="U354" s="12"/>
      <c r="V354" s="12"/>
      <c r="W354" s="12"/>
      <c r="X354" s="12"/>
      <c r="Y354" s="12"/>
      <c r="Z354" s="12"/>
    </row>
    <row r="355" spans="1:26" ht="15">
      <c r="A355" s="10"/>
      <c r="B355" s="24"/>
      <c r="C355" s="10"/>
      <c r="D355" s="10"/>
      <c r="E355" s="24"/>
      <c r="F355" s="25"/>
      <c r="G355" s="25"/>
      <c r="H355" s="25"/>
      <c r="I355" s="25"/>
      <c r="J355" s="25"/>
      <c r="K355" s="25"/>
      <c r="L355" s="25"/>
      <c r="M355" s="24"/>
      <c r="N355" s="24"/>
      <c r="O355" s="12"/>
      <c r="P355" s="12"/>
      <c r="Q355" s="12"/>
      <c r="R355" s="12"/>
      <c r="S355" s="2"/>
      <c r="T355" s="12"/>
      <c r="U355" s="12"/>
      <c r="V355" s="12"/>
      <c r="W355" s="12"/>
      <c r="X355" s="12"/>
      <c r="Y355" s="12"/>
      <c r="Z355" s="12"/>
    </row>
    <row r="356" spans="1:26" ht="15">
      <c r="A356" s="10"/>
      <c r="B356" s="24"/>
      <c r="C356" s="10"/>
      <c r="D356" s="10"/>
      <c r="E356" s="24"/>
      <c r="F356" s="25"/>
      <c r="G356" s="25"/>
      <c r="H356" s="25"/>
      <c r="I356" s="25"/>
      <c r="J356" s="25"/>
      <c r="K356" s="25"/>
      <c r="L356" s="25"/>
      <c r="M356" s="24"/>
      <c r="N356" s="24"/>
      <c r="O356" s="12"/>
      <c r="P356" s="12"/>
      <c r="Q356" s="12"/>
      <c r="R356" s="12"/>
      <c r="S356" s="2"/>
      <c r="T356" s="12"/>
      <c r="U356" s="12"/>
      <c r="V356" s="12"/>
      <c r="W356" s="12"/>
      <c r="X356" s="12"/>
      <c r="Y356" s="12"/>
      <c r="Z356" s="12"/>
    </row>
    <row r="357" spans="1:26" ht="15">
      <c r="A357" s="10"/>
      <c r="B357" s="24"/>
      <c r="C357" s="10"/>
      <c r="D357" s="10"/>
      <c r="E357" s="24"/>
      <c r="F357" s="25"/>
      <c r="G357" s="25"/>
      <c r="H357" s="25"/>
      <c r="I357" s="25"/>
      <c r="J357" s="25"/>
      <c r="K357" s="25"/>
      <c r="L357" s="25"/>
      <c r="M357" s="24"/>
      <c r="N357" s="24"/>
      <c r="O357" s="12"/>
      <c r="P357" s="12"/>
      <c r="Q357" s="12"/>
      <c r="R357" s="12"/>
      <c r="S357" s="2"/>
      <c r="T357" s="12"/>
      <c r="U357" s="12"/>
      <c r="V357" s="12"/>
      <c r="W357" s="12"/>
      <c r="X357" s="12"/>
      <c r="Y357" s="12"/>
      <c r="Z357" s="12"/>
    </row>
    <row r="358" spans="1:26" ht="15">
      <c r="A358" s="10"/>
      <c r="B358" s="24"/>
      <c r="C358" s="10"/>
      <c r="D358" s="10"/>
      <c r="E358" s="24"/>
      <c r="F358" s="25"/>
      <c r="G358" s="25"/>
      <c r="H358" s="25"/>
      <c r="I358" s="25"/>
      <c r="J358" s="25"/>
      <c r="K358" s="25"/>
      <c r="L358" s="25"/>
      <c r="M358" s="24"/>
      <c r="N358" s="24"/>
      <c r="O358" s="12"/>
      <c r="P358" s="12"/>
      <c r="Q358" s="12"/>
      <c r="R358" s="12"/>
      <c r="S358" s="2"/>
      <c r="T358" s="12"/>
      <c r="U358" s="12"/>
      <c r="V358" s="12"/>
      <c r="W358" s="12"/>
      <c r="X358" s="12"/>
      <c r="Y358" s="12"/>
      <c r="Z358" s="12"/>
    </row>
    <row r="359" spans="1:26" ht="15">
      <c r="A359" s="10"/>
      <c r="B359" s="24"/>
      <c r="C359" s="10"/>
      <c r="D359" s="10"/>
      <c r="E359" s="24"/>
      <c r="F359" s="25"/>
      <c r="G359" s="25"/>
      <c r="H359" s="25"/>
      <c r="I359" s="25"/>
      <c r="J359" s="25"/>
      <c r="K359" s="25"/>
      <c r="L359" s="25"/>
      <c r="M359" s="24"/>
      <c r="N359" s="24"/>
      <c r="O359" s="12"/>
      <c r="P359" s="12"/>
      <c r="Q359" s="12"/>
      <c r="R359" s="12"/>
      <c r="S359" s="2"/>
      <c r="T359" s="12"/>
      <c r="U359" s="12"/>
      <c r="V359" s="12"/>
      <c r="W359" s="12"/>
      <c r="X359" s="12"/>
      <c r="Y359" s="12"/>
      <c r="Z359" s="12"/>
    </row>
    <row r="360" spans="1:26" ht="15">
      <c r="A360" s="10"/>
      <c r="B360" s="24"/>
      <c r="C360" s="10"/>
      <c r="D360" s="10"/>
      <c r="E360" s="24"/>
      <c r="F360" s="25"/>
      <c r="G360" s="25"/>
      <c r="H360" s="25"/>
      <c r="I360" s="25"/>
      <c r="J360" s="25"/>
      <c r="K360" s="25"/>
      <c r="L360" s="25"/>
      <c r="M360" s="24"/>
      <c r="N360" s="24"/>
      <c r="O360" s="12"/>
      <c r="P360" s="12"/>
      <c r="Q360" s="12"/>
      <c r="R360" s="12"/>
      <c r="S360" s="2"/>
      <c r="T360" s="12"/>
      <c r="U360" s="12"/>
      <c r="V360" s="12"/>
      <c r="W360" s="12"/>
      <c r="X360" s="12"/>
      <c r="Y360" s="12"/>
      <c r="Z360" s="12"/>
    </row>
    <row r="361" spans="1:26" ht="15">
      <c r="A361" s="10"/>
      <c r="B361" s="24"/>
      <c r="C361" s="10"/>
      <c r="D361" s="10"/>
      <c r="E361" s="24"/>
      <c r="F361" s="25"/>
      <c r="G361" s="25"/>
      <c r="H361" s="25"/>
      <c r="I361" s="25"/>
      <c r="J361" s="25"/>
      <c r="K361" s="25"/>
      <c r="L361" s="25"/>
      <c r="M361" s="24"/>
      <c r="N361" s="24"/>
      <c r="O361" s="12"/>
      <c r="P361" s="12"/>
      <c r="Q361" s="12"/>
      <c r="R361" s="12"/>
      <c r="S361" s="2"/>
      <c r="T361" s="12"/>
      <c r="U361" s="12"/>
      <c r="V361" s="12"/>
      <c r="W361" s="12"/>
      <c r="X361" s="12"/>
      <c r="Y361" s="12"/>
      <c r="Z361" s="12"/>
    </row>
    <row r="362" spans="1:26" ht="15">
      <c r="A362" s="10"/>
      <c r="B362" s="24"/>
      <c r="C362" s="10"/>
      <c r="D362" s="10"/>
      <c r="E362" s="24"/>
      <c r="F362" s="25"/>
      <c r="G362" s="25"/>
      <c r="H362" s="25"/>
      <c r="I362" s="25"/>
      <c r="J362" s="25"/>
      <c r="K362" s="25"/>
      <c r="L362" s="25"/>
      <c r="M362" s="24"/>
      <c r="N362" s="24"/>
      <c r="O362" s="12"/>
      <c r="P362" s="12"/>
      <c r="Q362" s="12"/>
      <c r="R362" s="12"/>
      <c r="S362" s="2"/>
      <c r="T362" s="12"/>
      <c r="U362" s="12"/>
      <c r="V362" s="12"/>
      <c r="W362" s="12"/>
      <c r="X362" s="12"/>
      <c r="Y362" s="12"/>
      <c r="Z362" s="12"/>
    </row>
    <row r="363" spans="1:26" ht="15">
      <c r="A363" s="10"/>
      <c r="B363" s="24"/>
      <c r="C363" s="10"/>
      <c r="D363" s="10"/>
      <c r="E363" s="24"/>
      <c r="F363" s="25"/>
      <c r="G363" s="25"/>
      <c r="H363" s="25"/>
      <c r="I363" s="25"/>
      <c r="J363" s="25"/>
      <c r="K363" s="25"/>
      <c r="L363" s="25"/>
      <c r="M363" s="24"/>
      <c r="N363" s="24"/>
      <c r="O363" s="12"/>
      <c r="P363" s="12"/>
      <c r="Q363" s="12"/>
      <c r="R363" s="12"/>
      <c r="S363" s="2"/>
      <c r="T363" s="12"/>
      <c r="U363" s="12"/>
      <c r="V363" s="12"/>
      <c r="W363" s="12"/>
      <c r="X363" s="12"/>
      <c r="Y363" s="12"/>
      <c r="Z363" s="12"/>
    </row>
    <row r="364" spans="1:26" ht="15">
      <c r="A364" s="10"/>
      <c r="B364" s="24"/>
      <c r="C364" s="10"/>
      <c r="D364" s="10"/>
      <c r="E364" s="24"/>
      <c r="F364" s="25"/>
      <c r="G364" s="25"/>
      <c r="H364" s="25"/>
      <c r="I364" s="25"/>
      <c r="J364" s="25"/>
      <c r="K364" s="25"/>
      <c r="L364" s="25"/>
      <c r="M364" s="24"/>
      <c r="N364" s="24"/>
      <c r="O364" s="12"/>
      <c r="P364" s="12"/>
      <c r="Q364" s="12"/>
      <c r="R364" s="12"/>
      <c r="S364" s="2"/>
      <c r="T364" s="12"/>
      <c r="U364" s="12"/>
      <c r="V364" s="12"/>
      <c r="W364" s="12"/>
      <c r="X364" s="12"/>
      <c r="Y364" s="12"/>
      <c r="Z364" s="12"/>
    </row>
    <row r="365" spans="1:26" ht="15">
      <c r="A365" s="10"/>
      <c r="B365" s="24"/>
      <c r="C365" s="10"/>
      <c r="D365" s="10"/>
      <c r="E365" s="24"/>
      <c r="F365" s="25"/>
      <c r="G365" s="25"/>
      <c r="H365" s="25"/>
      <c r="I365" s="25"/>
      <c r="J365" s="25"/>
      <c r="K365" s="25"/>
      <c r="L365" s="25"/>
      <c r="M365" s="24"/>
      <c r="N365" s="24"/>
      <c r="O365" s="12"/>
      <c r="P365" s="12"/>
      <c r="Q365" s="12"/>
      <c r="R365" s="12"/>
      <c r="S365" s="2"/>
      <c r="T365" s="12"/>
      <c r="U365" s="12"/>
      <c r="V365" s="12"/>
      <c r="W365" s="12"/>
      <c r="X365" s="12"/>
      <c r="Y365" s="12"/>
      <c r="Z365" s="12"/>
    </row>
    <row r="366" spans="1:26" ht="15">
      <c r="A366" s="10"/>
      <c r="B366" s="24"/>
      <c r="C366" s="10"/>
      <c r="D366" s="10"/>
      <c r="E366" s="24"/>
      <c r="F366" s="25"/>
      <c r="G366" s="25"/>
      <c r="H366" s="25"/>
      <c r="I366" s="25"/>
      <c r="J366" s="25"/>
      <c r="K366" s="25"/>
      <c r="L366" s="25"/>
      <c r="M366" s="24"/>
      <c r="N366" s="24"/>
      <c r="O366" s="12"/>
      <c r="P366" s="12"/>
      <c r="Q366" s="12"/>
      <c r="R366" s="12"/>
      <c r="S366" s="2"/>
      <c r="T366" s="12"/>
      <c r="U366" s="12"/>
      <c r="V366" s="12"/>
      <c r="W366" s="12"/>
      <c r="X366" s="12"/>
      <c r="Y366" s="12"/>
      <c r="Z366" s="12"/>
    </row>
    <row r="367" spans="1:26" ht="15">
      <c r="A367" s="10"/>
      <c r="B367" s="24"/>
      <c r="C367" s="10"/>
      <c r="D367" s="10"/>
      <c r="E367" s="24"/>
      <c r="F367" s="25"/>
      <c r="G367" s="25"/>
      <c r="H367" s="25"/>
      <c r="I367" s="25"/>
      <c r="J367" s="25"/>
      <c r="K367" s="25"/>
      <c r="L367" s="25"/>
      <c r="M367" s="24"/>
      <c r="N367" s="24"/>
      <c r="O367" s="12"/>
      <c r="P367" s="12"/>
      <c r="Q367" s="12"/>
      <c r="R367" s="12"/>
      <c r="S367" s="2"/>
      <c r="T367" s="12"/>
      <c r="U367" s="12"/>
      <c r="V367" s="12"/>
      <c r="W367" s="12"/>
      <c r="X367" s="12"/>
      <c r="Y367" s="12"/>
      <c r="Z367" s="12"/>
    </row>
    <row r="368" spans="1:26" ht="15">
      <c r="A368" s="10"/>
      <c r="B368" s="24"/>
      <c r="C368" s="10"/>
      <c r="D368" s="10"/>
      <c r="E368" s="24"/>
      <c r="F368" s="25"/>
      <c r="G368" s="25"/>
      <c r="H368" s="25"/>
      <c r="I368" s="25"/>
      <c r="J368" s="25"/>
      <c r="K368" s="25"/>
      <c r="L368" s="25"/>
      <c r="M368" s="24"/>
      <c r="N368" s="24"/>
      <c r="O368" s="12"/>
      <c r="P368" s="12"/>
      <c r="Q368" s="12"/>
      <c r="R368" s="12"/>
      <c r="S368" s="2"/>
      <c r="T368" s="12"/>
      <c r="U368" s="12"/>
      <c r="V368" s="12"/>
      <c r="W368" s="12"/>
      <c r="X368" s="12"/>
      <c r="Y368" s="12"/>
      <c r="Z368" s="12"/>
    </row>
    <row r="369" spans="1:26" ht="15">
      <c r="A369" s="10"/>
      <c r="B369" s="24"/>
      <c r="C369" s="10"/>
      <c r="D369" s="10"/>
      <c r="E369" s="24"/>
      <c r="F369" s="25"/>
      <c r="G369" s="25"/>
      <c r="H369" s="25"/>
      <c r="I369" s="25"/>
      <c r="J369" s="25"/>
      <c r="K369" s="25"/>
      <c r="L369" s="25"/>
      <c r="M369" s="24"/>
      <c r="N369" s="24"/>
      <c r="O369" s="12"/>
      <c r="P369" s="12"/>
      <c r="Q369" s="12"/>
      <c r="R369" s="12"/>
      <c r="S369" s="2"/>
      <c r="T369" s="12"/>
      <c r="U369" s="12"/>
      <c r="V369" s="12"/>
      <c r="W369" s="12"/>
      <c r="X369" s="12"/>
      <c r="Y369" s="12"/>
      <c r="Z369" s="12"/>
    </row>
    <row r="370" spans="1:26" ht="15">
      <c r="A370" s="10"/>
      <c r="B370" s="24"/>
      <c r="C370" s="10"/>
      <c r="D370" s="10"/>
      <c r="E370" s="24"/>
      <c r="F370" s="25"/>
      <c r="G370" s="25"/>
      <c r="H370" s="25"/>
      <c r="I370" s="25"/>
      <c r="J370" s="25"/>
      <c r="K370" s="25"/>
      <c r="L370" s="25"/>
      <c r="M370" s="24"/>
      <c r="N370" s="24"/>
      <c r="O370" s="12"/>
      <c r="P370" s="12"/>
      <c r="Q370" s="12"/>
      <c r="R370" s="12"/>
      <c r="S370" s="2"/>
      <c r="T370" s="12"/>
      <c r="U370" s="12"/>
      <c r="V370" s="12"/>
      <c r="W370" s="12"/>
      <c r="X370" s="12"/>
      <c r="Y370" s="12"/>
      <c r="Z370" s="12"/>
    </row>
    <row r="371" spans="1:26" ht="15">
      <c r="A371" s="10"/>
      <c r="B371" s="24"/>
      <c r="C371" s="10"/>
      <c r="D371" s="10"/>
      <c r="E371" s="24"/>
      <c r="F371" s="25"/>
      <c r="G371" s="25"/>
      <c r="H371" s="25"/>
      <c r="I371" s="25"/>
      <c r="J371" s="25"/>
      <c r="K371" s="25"/>
      <c r="L371" s="25"/>
      <c r="M371" s="24"/>
      <c r="N371" s="24"/>
      <c r="O371" s="12"/>
      <c r="P371" s="12"/>
      <c r="Q371" s="12"/>
      <c r="R371" s="12"/>
      <c r="S371" s="2"/>
      <c r="T371" s="12"/>
      <c r="U371" s="12"/>
      <c r="V371" s="12"/>
      <c r="W371" s="12"/>
      <c r="X371" s="12"/>
      <c r="Y371" s="12"/>
      <c r="Z371" s="12"/>
    </row>
    <row r="372" spans="1:26" ht="15">
      <c r="A372" s="10"/>
      <c r="B372" s="24"/>
      <c r="C372" s="10"/>
      <c r="D372" s="10"/>
      <c r="E372" s="24"/>
      <c r="F372" s="25"/>
      <c r="G372" s="25"/>
      <c r="H372" s="25"/>
      <c r="I372" s="25"/>
      <c r="J372" s="25"/>
      <c r="K372" s="25"/>
      <c r="L372" s="25"/>
      <c r="M372" s="24"/>
      <c r="N372" s="24"/>
      <c r="O372" s="12"/>
      <c r="P372" s="12"/>
      <c r="Q372" s="12"/>
      <c r="R372" s="12"/>
      <c r="S372" s="2"/>
      <c r="T372" s="12"/>
      <c r="U372" s="12"/>
      <c r="V372" s="12"/>
      <c r="W372" s="12"/>
      <c r="X372" s="12"/>
      <c r="Y372" s="12"/>
      <c r="Z372" s="12"/>
    </row>
    <row r="373" spans="1:26" ht="15">
      <c r="A373" s="10"/>
      <c r="B373" s="24"/>
      <c r="C373" s="10"/>
      <c r="D373" s="10"/>
      <c r="E373" s="24"/>
      <c r="F373" s="25"/>
      <c r="G373" s="25"/>
      <c r="H373" s="25"/>
      <c r="I373" s="25"/>
      <c r="J373" s="25"/>
      <c r="K373" s="25"/>
      <c r="L373" s="25"/>
      <c r="M373" s="24"/>
      <c r="N373" s="24"/>
      <c r="O373" s="12"/>
      <c r="P373" s="12"/>
      <c r="Q373" s="12"/>
      <c r="R373" s="12"/>
      <c r="S373" s="2"/>
      <c r="T373" s="12"/>
      <c r="U373" s="12"/>
      <c r="V373" s="12"/>
      <c r="W373" s="12"/>
      <c r="X373" s="12"/>
      <c r="Y373" s="12"/>
      <c r="Z373" s="12"/>
    </row>
    <row r="374" spans="1:26" ht="15">
      <c r="A374" s="10"/>
      <c r="B374" s="24"/>
      <c r="C374" s="10"/>
      <c r="D374" s="10"/>
      <c r="E374" s="24"/>
      <c r="F374" s="25"/>
      <c r="G374" s="25"/>
      <c r="H374" s="25"/>
      <c r="I374" s="25"/>
      <c r="J374" s="25"/>
      <c r="K374" s="25"/>
      <c r="L374" s="25"/>
      <c r="M374" s="24"/>
      <c r="N374" s="24"/>
      <c r="O374" s="12"/>
      <c r="P374" s="12"/>
      <c r="Q374" s="12"/>
      <c r="R374" s="12"/>
      <c r="S374" s="2"/>
      <c r="T374" s="12"/>
      <c r="U374" s="12"/>
      <c r="V374" s="12"/>
      <c r="W374" s="12"/>
      <c r="X374" s="12"/>
      <c r="Y374" s="12"/>
      <c r="Z374" s="12"/>
    </row>
    <row r="375" spans="1:26" ht="15">
      <c r="A375" s="10"/>
      <c r="B375" s="24"/>
      <c r="C375" s="10"/>
      <c r="D375" s="10"/>
      <c r="E375" s="24"/>
      <c r="F375" s="25"/>
      <c r="G375" s="25"/>
      <c r="H375" s="25"/>
      <c r="I375" s="25"/>
      <c r="J375" s="25"/>
      <c r="K375" s="25"/>
      <c r="L375" s="25"/>
      <c r="M375" s="24"/>
      <c r="N375" s="24"/>
      <c r="O375" s="12"/>
      <c r="P375" s="12"/>
      <c r="Q375" s="12"/>
      <c r="R375" s="12"/>
      <c r="S375" s="2"/>
      <c r="T375" s="12"/>
      <c r="U375" s="12"/>
      <c r="V375" s="12"/>
      <c r="W375" s="12"/>
      <c r="X375" s="12"/>
      <c r="Y375" s="12"/>
      <c r="Z375" s="12"/>
    </row>
    <row r="376" spans="1:26" ht="15">
      <c r="A376" s="10"/>
      <c r="B376" s="24"/>
      <c r="C376" s="10"/>
      <c r="D376" s="10"/>
      <c r="E376" s="24"/>
      <c r="F376" s="25"/>
      <c r="G376" s="25"/>
      <c r="H376" s="25"/>
      <c r="I376" s="25"/>
      <c r="J376" s="25"/>
      <c r="K376" s="25"/>
      <c r="L376" s="25"/>
      <c r="M376" s="24"/>
      <c r="N376" s="24"/>
      <c r="O376" s="12"/>
      <c r="P376" s="12"/>
      <c r="Q376" s="12"/>
      <c r="R376" s="12"/>
      <c r="S376" s="2"/>
      <c r="T376" s="12"/>
      <c r="U376" s="12"/>
      <c r="V376" s="12"/>
      <c r="W376" s="12"/>
      <c r="X376" s="12"/>
      <c r="Y376" s="12"/>
      <c r="Z376" s="12"/>
    </row>
    <row r="377" spans="1:26" ht="15">
      <c r="A377" s="10"/>
      <c r="B377" s="24"/>
      <c r="C377" s="10"/>
      <c r="D377" s="10"/>
      <c r="E377" s="24"/>
      <c r="F377" s="25"/>
      <c r="G377" s="25"/>
      <c r="H377" s="25"/>
      <c r="I377" s="25"/>
      <c r="J377" s="25"/>
      <c r="K377" s="25"/>
      <c r="L377" s="25"/>
      <c r="M377" s="24"/>
      <c r="N377" s="24"/>
      <c r="O377" s="12"/>
      <c r="P377" s="12"/>
      <c r="Q377" s="12"/>
      <c r="R377" s="12"/>
      <c r="S377" s="2"/>
      <c r="T377" s="12"/>
      <c r="U377" s="12"/>
      <c r="V377" s="12"/>
      <c r="W377" s="12"/>
      <c r="X377" s="12"/>
      <c r="Y377" s="12"/>
      <c r="Z377" s="12"/>
    </row>
    <row r="378" spans="1:26" ht="15">
      <c r="A378" s="10"/>
      <c r="B378" s="24"/>
      <c r="C378" s="10"/>
      <c r="D378" s="10"/>
      <c r="E378" s="24"/>
      <c r="F378" s="25"/>
      <c r="G378" s="25"/>
      <c r="H378" s="25"/>
      <c r="I378" s="25"/>
      <c r="J378" s="25"/>
      <c r="K378" s="25"/>
      <c r="L378" s="25"/>
      <c r="M378" s="24"/>
      <c r="N378" s="24"/>
      <c r="O378" s="12"/>
      <c r="P378" s="12"/>
      <c r="Q378" s="12"/>
      <c r="R378" s="12"/>
      <c r="S378" s="2"/>
      <c r="T378" s="12"/>
      <c r="U378" s="12"/>
      <c r="V378" s="12"/>
      <c r="W378" s="12"/>
      <c r="X378" s="12"/>
      <c r="Y378" s="12"/>
      <c r="Z378" s="12"/>
    </row>
    <row r="379" spans="1:26" ht="15">
      <c r="A379" s="10"/>
      <c r="B379" s="24"/>
      <c r="C379" s="10"/>
      <c r="D379" s="10"/>
      <c r="E379" s="24"/>
      <c r="F379" s="25"/>
      <c r="G379" s="25"/>
      <c r="H379" s="25"/>
      <c r="I379" s="25"/>
      <c r="J379" s="25"/>
      <c r="K379" s="25"/>
      <c r="L379" s="25"/>
      <c r="M379" s="24"/>
      <c r="N379" s="24"/>
      <c r="O379" s="12"/>
      <c r="P379" s="12"/>
      <c r="Q379" s="12"/>
      <c r="R379" s="12"/>
      <c r="S379" s="2"/>
      <c r="T379" s="12"/>
      <c r="U379" s="12"/>
      <c r="V379" s="12"/>
      <c r="W379" s="12"/>
      <c r="X379" s="12"/>
      <c r="Y379" s="12"/>
      <c r="Z379" s="12"/>
    </row>
    <row r="380" spans="1:26" ht="15">
      <c r="A380" s="10"/>
      <c r="B380" s="24"/>
      <c r="C380" s="10"/>
      <c r="D380" s="10"/>
      <c r="E380" s="24"/>
      <c r="F380" s="25"/>
      <c r="G380" s="25"/>
      <c r="H380" s="25"/>
      <c r="I380" s="25"/>
      <c r="J380" s="25"/>
      <c r="K380" s="25"/>
      <c r="L380" s="25"/>
      <c r="M380" s="24"/>
      <c r="N380" s="24"/>
      <c r="O380" s="12"/>
      <c r="P380" s="12"/>
      <c r="Q380" s="12"/>
      <c r="R380" s="12"/>
      <c r="S380" s="2"/>
      <c r="T380" s="12"/>
      <c r="U380" s="12"/>
      <c r="V380" s="12"/>
      <c r="W380" s="12"/>
      <c r="X380" s="12"/>
      <c r="Y380" s="12"/>
      <c r="Z380" s="12"/>
    </row>
    <row r="381" spans="1:26" ht="15">
      <c r="A381" s="10"/>
      <c r="B381" s="24"/>
      <c r="C381" s="10"/>
      <c r="D381" s="10"/>
      <c r="E381" s="24"/>
      <c r="F381" s="25"/>
      <c r="G381" s="25"/>
      <c r="H381" s="25"/>
      <c r="I381" s="25"/>
      <c r="J381" s="25"/>
      <c r="K381" s="25"/>
      <c r="L381" s="25"/>
      <c r="M381" s="24"/>
      <c r="N381" s="24"/>
      <c r="O381" s="12"/>
      <c r="P381" s="12"/>
      <c r="Q381" s="12"/>
      <c r="R381" s="12"/>
      <c r="S381" s="2"/>
      <c r="T381" s="12"/>
      <c r="U381" s="12"/>
      <c r="V381" s="12"/>
      <c r="W381" s="12"/>
      <c r="X381" s="12"/>
      <c r="Y381" s="12"/>
      <c r="Z381" s="12"/>
    </row>
    <row r="382" spans="1:26" ht="15">
      <c r="A382" s="10"/>
      <c r="B382" s="24"/>
      <c r="C382" s="10"/>
      <c r="D382" s="10"/>
      <c r="E382" s="24"/>
      <c r="F382" s="25"/>
      <c r="G382" s="25"/>
      <c r="H382" s="25"/>
      <c r="I382" s="25"/>
      <c r="J382" s="25"/>
      <c r="K382" s="25"/>
      <c r="L382" s="25"/>
      <c r="M382" s="24"/>
      <c r="N382" s="24"/>
      <c r="O382" s="12"/>
      <c r="P382" s="12"/>
      <c r="Q382" s="12"/>
      <c r="R382" s="12"/>
      <c r="S382" s="2"/>
      <c r="T382" s="12"/>
      <c r="U382" s="12"/>
      <c r="V382" s="12"/>
      <c r="W382" s="12"/>
      <c r="X382" s="12"/>
      <c r="Y382" s="12"/>
      <c r="Z382" s="12"/>
    </row>
    <row r="383" spans="1:26" ht="15">
      <c r="A383" s="10"/>
      <c r="B383" s="24"/>
      <c r="C383" s="10"/>
      <c r="D383" s="10"/>
      <c r="E383" s="24"/>
      <c r="F383" s="25"/>
      <c r="G383" s="25"/>
      <c r="H383" s="25"/>
      <c r="I383" s="25"/>
      <c r="J383" s="25"/>
      <c r="K383" s="25"/>
      <c r="L383" s="25"/>
      <c r="M383" s="24"/>
      <c r="N383" s="24"/>
      <c r="O383" s="12"/>
      <c r="P383" s="12"/>
      <c r="Q383" s="12"/>
      <c r="R383" s="12"/>
      <c r="S383" s="2"/>
      <c r="T383" s="12"/>
      <c r="U383" s="12"/>
      <c r="V383" s="12"/>
      <c r="W383" s="12"/>
      <c r="X383" s="12"/>
      <c r="Y383" s="12"/>
      <c r="Z383" s="12"/>
    </row>
    <row r="384" spans="1:26" ht="15">
      <c r="A384" s="10"/>
      <c r="B384" s="24"/>
      <c r="C384" s="10"/>
      <c r="D384" s="10"/>
      <c r="E384" s="24"/>
      <c r="F384" s="25"/>
      <c r="G384" s="25"/>
      <c r="H384" s="25"/>
      <c r="I384" s="25"/>
      <c r="J384" s="25"/>
      <c r="K384" s="25"/>
      <c r="L384" s="25"/>
      <c r="M384" s="24"/>
      <c r="N384" s="24"/>
      <c r="O384" s="12"/>
      <c r="P384" s="12"/>
      <c r="Q384" s="12"/>
      <c r="R384" s="12"/>
      <c r="S384" s="2"/>
      <c r="T384" s="12"/>
      <c r="U384" s="12"/>
      <c r="V384" s="12"/>
      <c r="W384" s="12"/>
      <c r="X384" s="12"/>
      <c r="Y384" s="12"/>
      <c r="Z384" s="12"/>
    </row>
    <row r="385" spans="1:26" ht="15">
      <c r="A385" s="10"/>
      <c r="B385" s="24"/>
      <c r="C385" s="10"/>
      <c r="D385" s="10"/>
      <c r="E385" s="24"/>
      <c r="F385" s="25"/>
      <c r="G385" s="25"/>
      <c r="H385" s="25"/>
      <c r="I385" s="25"/>
      <c r="J385" s="25"/>
      <c r="K385" s="25"/>
      <c r="L385" s="25"/>
      <c r="M385" s="24"/>
      <c r="N385" s="24"/>
      <c r="O385" s="12"/>
      <c r="P385" s="12"/>
      <c r="Q385" s="12"/>
      <c r="R385" s="12"/>
      <c r="S385" s="2"/>
      <c r="T385" s="12"/>
      <c r="U385" s="12"/>
      <c r="V385" s="12"/>
      <c r="W385" s="12"/>
      <c r="X385" s="12"/>
      <c r="Y385" s="12"/>
      <c r="Z385" s="12"/>
    </row>
    <row r="386" spans="1:26" ht="15">
      <c r="A386" s="10"/>
      <c r="B386" s="24"/>
      <c r="C386" s="10"/>
      <c r="D386" s="10"/>
      <c r="E386" s="24"/>
      <c r="F386" s="25"/>
      <c r="G386" s="25"/>
      <c r="H386" s="25"/>
      <c r="I386" s="25"/>
      <c r="J386" s="25"/>
      <c r="K386" s="25"/>
      <c r="L386" s="25"/>
      <c r="M386" s="24"/>
      <c r="N386" s="24"/>
      <c r="O386" s="12"/>
      <c r="P386" s="12"/>
      <c r="Q386" s="12"/>
      <c r="R386" s="12"/>
      <c r="S386" s="2"/>
      <c r="T386" s="12"/>
      <c r="U386" s="12"/>
      <c r="V386" s="12"/>
      <c r="W386" s="12"/>
      <c r="X386" s="12"/>
      <c r="Y386" s="12"/>
      <c r="Z386" s="12"/>
    </row>
    <row r="387" spans="1:26" ht="15">
      <c r="A387" s="10"/>
      <c r="B387" s="24"/>
      <c r="C387" s="10"/>
      <c r="D387" s="10"/>
      <c r="E387" s="24"/>
      <c r="F387" s="25"/>
      <c r="G387" s="25"/>
      <c r="H387" s="25"/>
      <c r="I387" s="25"/>
      <c r="J387" s="25"/>
      <c r="K387" s="25"/>
      <c r="L387" s="25"/>
      <c r="M387" s="24"/>
      <c r="N387" s="24"/>
      <c r="O387" s="12"/>
      <c r="P387" s="12"/>
      <c r="Q387" s="12"/>
      <c r="R387" s="12"/>
      <c r="S387" s="2"/>
      <c r="T387" s="12"/>
      <c r="U387" s="12"/>
      <c r="V387" s="12"/>
      <c r="W387" s="12"/>
      <c r="X387" s="12"/>
      <c r="Y387" s="12"/>
      <c r="Z387" s="12"/>
    </row>
    <row r="388" spans="1:26" ht="15">
      <c r="A388" s="10"/>
      <c r="B388" s="24"/>
      <c r="C388" s="10"/>
      <c r="D388" s="10"/>
      <c r="E388" s="24"/>
      <c r="F388" s="25"/>
      <c r="G388" s="25"/>
      <c r="H388" s="25"/>
      <c r="I388" s="25"/>
      <c r="J388" s="25"/>
      <c r="K388" s="25"/>
      <c r="L388" s="25"/>
      <c r="M388" s="24"/>
      <c r="N388" s="24"/>
      <c r="O388" s="12"/>
      <c r="P388" s="12"/>
      <c r="Q388" s="12"/>
      <c r="R388" s="12"/>
      <c r="S388" s="2"/>
      <c r="T388" s="12"/>
      <c r="U388" s="12"/>
      <c r="V388" s="12"/>
      <c r="W388" s="12"/>
      <c r="X388" s="12"/>
      <c r="Y388" s="12"/>
      <c r="Z388" s="12"/>
    </row>
    <row r="389" spans="1:26" ht="15">
      <c r="A389" s="10"/>
      <c r="B389" s="24"/>
      <c r="C389" s="10"/>
      <c r="D389" s="10"/>
      <c r="E389" s="24"/>
      <c r="F389" s="25"/>
      <c r="G389" s="25"/>
      <c r="H389" s="25"/>
      <c r="I389" s="25"/>
      <c r="J389" s="25"/>
      <c r="K389" s="25"/>
      <c r="L389" s="25"/>
      <c r="M389" s="24"/>
      <c r="N389" s="24"/>
      <c r="O389" s="12"/>
      <c r="P389" s="12"/>
      <c r="Q389" s="12"/>
      <c r="R389" s="12"/>
      <c r="S389" s="2"/>
      <c r="T389" s="12"/>
      <c r="U389" s="12"/>
      <c r="V389" s="12"/>
      <c r="W389" s="12"/>
      <c r="X389" s="12"/>
      <c r="Y389" s="12"/>
      <c r="Z389" s="12"/>
    </row>
    <row r="390" spans="1:26" ht="15">
      <c r="A390" s="10"/>
      <c r="B390" s="24"/>
      <c r="C390" s="10"/>
      <c r="D390" s="10"/>
      <c r="E390" s="24"/>
      <c r="F390" s="25"/>
      <c r="G390" s="25"/>
      <c r="H390" s="25"/>
      <c r="I390" s="25"/>
      <c r="J390" s="25"/>
      <c r="K390" s="25"/>
      <c r="L390" s="25"/>
      <c r="M390" s="24"/>
      <c r="N390" s="24"/>
      <c r="O390" s="12"/>
      <c r="P390" s="12"/>
      <c r="Q390" s="12"/>
      <c r="R390" s="12"/>
      <c r="S390" s="2"/>
      <c r="T390" s="12"/>
      <c r="U390" s="12"/>
      <c r="V390" s="12"/>
      <c r="W390" s="12"/>
      <c r="X390" s="12"/>
      <c r="Y390" s="12"/>
      <c r="Z390" s="12"/>
    </row>
    <row r="391" spans="1:26" ht="15">
      <c r="A391" s="10"/>
      <c r="B391" s="24"/>
      <c r="C391" s="10"/>
      <c r="D391" s="10"/>
      <c r="E391" s="24"/>
      <c r="F391" s="25"/>
      <c r="G391" s="25"/>
      <c r="H391" s="25"/>
      <c r="I391" s="25"/>
      <c r="J391" s="25"/>
      <c r="K391" s="25"/>
      <c r="L391" s="25"/>
      <c r="M391" s="24"/>
      <c r="N391" s="24"/>
      <c r="O391" s="12"/>
      <c r="P391" s="12"/>
      <c r="Q391" s="12"/>
      <c r="R391" s="12"/>
      <c r="S391" s="2"/>
      <c r="T391" s="12"/>
      <c r="U391" s="12"/>
      <c r="V391" s="12"/>
      <c r="W391" s="12"/>
      <c r="X391" s="12"/>
      <c r="Y391" s="12"/>
      <c r="Z391" s="12"/>
    </row>
    <row r="392" spans="1:26" ht="15">
      <c r="A392" s="10"/>
      <c r="B392" s="24"/>
      <c r="C392" s="10"/>
      <c r="D392" s="10"/>
      <c r="E392" s="24"/>
      <c r="F392" s="25"/>
      <c r="G392" s="25"/>
      <c r="H392" s="25"/>
      <c r="I392" s="25"/>
      <c r="J392" s="25"/>
      <c r="K392" s="25"/>
      <c r="L392" s="25"/>
      <c r="M392" s="24"/>
      <c r="N392" s="24"/>
      <c r="O392" s="12"/>
      <c r="P392" s="12"/>
      <c r="Q392" s="12"/>
      <c r="R392" s="12"/>
      <c r="S392" s="2"/>
      <c r="T392" s="12"/>
      <c r="U392" s="12"/>
      <c r="V392" s="12"/>
      <c r="W392" s="12"/>
      <c r="X392" s="12"/>
      <c r="Y392" s="12"/>
      <c r="Z392" s="12"/>
    </row>
    <row r="393" spans="1:26" ht="15">
      <c r="A393" s="10"/>
      <c r="B393" s="24"/>
      <c r="C393" s="10"/>
      <c r="D393" s="10"/>
      <c r="E393" s="24"/>
      <c r="F393" s="25"/>
      <c r="G393" s="25"/>
      <c r="H393" s="25"/>
      <c r="I393" s="25"/>
      <c r="J393" s="25"/>
      <c r="K393" s="25"/>
      <c r="L393" s="25"/>
      <c r="M393" s="24"/>
      <c r="N393" s="24"/>
      <c r="O393" s="12"/>
      <c r="P393" s="12"/>
      <c r="Q393" s="12"/>
      <c r="R393" s="12"/>
      <c r="S393" s="2"/>
      <c r="T393" s="12"/>
      <c r="U393" s="12"/>
      <c r="V393" s="12"/>
      <c r="W393" s="12"/>
      <c r="X393" s="12"/>
      <c r="Y393" s="12"/>
      <c r="Z393" s="12"/>
    </row>
    <row r="394" spans="1:26" ht="15">
      <c r="A394" s="10"/>
      <c r="B394" s="24"/>
      <c r="C394" s="10"/>
      <c r="D394" s="10"/>
      <c r="E394" s="24"/>
      <c r="F394" s="25"/>
      <c r="G394" s="25"/>
      <c r="H394" s="25"/>
      <c r="I394" s="25"/>
      <c r="J394" s="25"/>
      <c r="K394" s="25"/>
      <c r="L394" s="25"/>
      <c r="M394" s="24"/>
      <c r="N394" s="24"/>
      <c r="O394" s="12"/>
      <c r="P394" s="12"/>
      <c r="Q394" s="12"/>
      <c r="R394" s="12"/>
      <c r="S394" s="2"/>
      <c r="T394" s="12"/>
      <c r="U394" s="12"/>
      <c r="V394" s="12"/>
      <c r="W394" s="12"/>
      <c r="X394" s="12"/>
      <c r="Y394" s="12"/>
      <c r="Z394" s="12"/>
    </row>
    <row r="395" spans="1:26" ht="15">
      <c r="A395" s="10"/>
      <c r="B395" s="24"/>
      <c r="C395" s="10"/>
      <c r="D395" s="10"/>
      <c r="E395" s="24"/>
      <c r="F395" s="25"/>
      <c r="G395" s="25"/>
      <c r="H395" s="25"/>
      <c r="I395" s="25"/>
      <c r="J395" s="25"/>
      <c r="K395" s="25"/>
      <c r="L395" s="25"/>
      <c r="M395" s="24"/>
      <c r="N395" s="24"/>
      <c r="O395" s="12"/>
      <c r="P395" s="12"/>
      <c r="Q395" s="12"/>
      <c r="R395" s="12"/>
      <c r="S395" s="2"/>
      <c r="T395" s="12"/>
      <c r="U395" s="12"/>
      <c r="V395" s="12"/>
      <c r="W395" s="12"/>
      <c r="X395" s="12"/>
      <c r="Y395" s="12"/>
      <c r="Z395" s="12"/>
    </row>
    <row r="396" spans="1:26" ht="15">
      <c r="A396" s="10"/>
      <c r="B396" s="24"/>
      <c r="C396" s="10"/>
      <c r="D396" s="10"/>
      <c r="E396" s="24"/>
      <c r="F396" s="25"/>
      <c r="G396" s="25"/>
      <c r="H396" s="25"/>
      <c r="I396" s="25"/>
      <c r="J396" s="25"/>
      <c r="K396" s="25"/>
      <c r="L396" s="25"/>
      <c r="M396" s="24"/>
      <c r="N396" s="24"/>
      <c r="O396" s="12"/>
      <c r="P396" s="12"/>
      <c r="Q396" s="12"/>
      <c r="R396" s="12"/>
      <c r="S396" s="2"/>
      <c r="T396" s="12"/>
      <c r="U396" s="12"/>
      <c r="V396" s="12"/>
      <c r="W396" s="12"/>
      <c r="X396" s="12"/>
      <c r="Y396" s="12"/>
      <c r="Z396" s="12"/>
    </row>
    <row r="397" spans="1:26" ht="15">
      <c r="A397" s="10"/>
      <c r="B397" s="24"/>
      <c r="C397" s="10"/>
      <c r="D397" s="10"/>
      <c r="E397" s="24"/>
      <c r="F397" s="25"/>
      <c r="G397" s="25"/>
      <c r="H397" s="25"/>
      <c r="I397" s="25"/>
      <c r="J397" s="25"/>
      <c r="K397" s="25"/>
      <c r="L397" s="25"/>
      <c r="M397" s="24"/>
      <c r="N397" s="24"/>
      <c r="O397" s="12"/>
      <c r="P397" s="12"/>
      <c r="Q397" s="12"/>
      <c r="R397" s="12"/>
      <c r="S397" s="2"/>
      <c r="T397" s="12"/>
      <c r="U397" s="12"/>
      <c r="V397" s="12"/>
      <c r="W397" s="12"/>
      <c r="X397" s="12"/>
      <c r="Y397" s="12"/>
      <c r="Z397" s="12"/>
    </row>
    <row r="398" spans="1:26" ht="15">
      <c r="A398" s="10"/>
      <c r="B398" s="24"/>
      <c r="C398" s="10"/>
      <c r="D398" s="10"/>
      <c r="E398" s="24"/>
      <c r="F398" s="25"/>
      <c r="G398" s="25"/>
      <c r="H398" s="25"/>
      <c r="I398" s="25"/>
      <c r="J398" s="25"/>
      <c r="K398" s="25"/>
      <c r="L398" s="25"/>
      <c r="M398" s="24"/>
      <c r="N398" s="24"/>
      <c r="O398" s="12"/>
      <c r="P398" s="12"/>
      <c r="Q398" s="12"/>
      <c r="R398" s="12"/>
      <c r="S398" s="2"/>
      <c r="T398" s="12"/>
      <c r="U398" s="12"/>
      <c r="V398" s="12"/>
      <c r="W398" s="12"/>
      <c r="X398" s="12"/>
      <c r="Y398" s="12"/>
      <c r="Z398" s="12"/>
    </row>
    <row r="399" spans="1:26" ht="15">
      <c r="A399" s="10"/>
      <c r="B399" s="24"/>
      <c r="C399" s="10"/>
      <c r="D399" s="10"/>
      <c r="E399" s="24"/>
      <c r="F399" s="25"/>
      <c r="G399" s="25"/>
      <c r="H399" s="25"/>
      <c r="I399" s="25"/>
      <c r="J399" s="25"/>
      <c r="K399" s="25"/>
      <c r="L399" s="25"/>
      <c r="M399" s="24"/>
      <c r="N399" s="24"/>
      <c r="O399" s="12"/>
      <c r="P399" s="12"/>
      <c r="Q399" s="12"/>
      <c r="R399" s="12"/>
      <c r="S399" s="2"/>
      <c r="T399" s="12"/>
      <c r="U399" s="12"/>
      <c r="V399" s="12"/>
      <c r="W399" s="12"/>
      <c r="X399" s="12"/>
      <c r="Y399" s="12"/>
      <c r="Z399" s="12"/>
    </row>
    <row r="400" spans="1:26" ht="15">
      <c r="A400" s="10"/>
      <c r="B400" s="24"/>
      <c r="C400" s="10"/>
      <c r="D400" s="10"/>
      <c r="E400" s="24"/>
      <c r="F400" s="25"/>
      <c r="G400" s="25"/>
      <c r="H400" s="25"/>
      <c r="I400" s="25"/>
      <c r="J400" s="25"/>
      <c r="K400" s="25"/>
      <c r="L400" s="25"/>
      <c r="M400" s="24"/>
      <c r="N400" s="24"/>
      <c r="O400" s="12"/>
      <c r="P400" s="12"/>
      <c r="Q400" s="12"/>
      <c r="R400" s="12"/>
      <c r="S400" s="2"/>
      <c r="T400" s="12"/>
      <c r="U400" s="12"/>
      <c r="V400" s="12"/>
      <c r="W400" s="12"/>
      <c r="X400" s="12"/>
      <c r="Y400" s="12"/>
      <c r="Z400" s="12"/>
    </row>
    <row r="401" spans="1:26" ht="15">
      <c r="A401" s="10"/>
      <c r="B401" s="24"/>
      <c r="C401" s="10"/>
      <c r="D401" s="10"/>
      <c r="E401" s="24"/>
      <c r="F401" s="25"/>
      <c r="G401" s="25"/>
      <c r="H401" s="25"/>
      <c r="I401" s="25"/>
      <c r="J401" s="25"/>
      <c r="K401" s="25"/>
      <c r="L401" s="25"/>
      <c r="M401" s="24"/>
      <c r="N401" s="24"/>
      <c r="O401" s="12"/>
      <c r="P401" s="12"/>
      <c r="Q401" s="12"/>
      <c r="R401" s="12"/>
      <c r="S401" s="2"/>
      <c r="T401" s="12"/>
      <c r="U401" s="12"/>
      <c r="V401" s="12"/>
      <c r="W401" s="12"/>
      <c r="X401" s="12"/>
      <c r="Y401" s="12"/>
      <c r="Z401" s="12"/>
    </row>
    <row r="402" spans="1:26" ht="15">
      <c r="A402" s="10"/>
      <c r="B402" s="24"/>
      <c r="C402" s="10"/>
      <c r="D402" s="10"/>
      <c r="E402" s="24"/>
      <c r="F402" s="25"/>
      <c r="G402" s="25"/>
      <c r="H402" s="25"/>
      <c r="I402" s="25"/>
      <c r="J402" s="25"/>
      <c r="K402" s="25"/>
      <c r="L402" s="25"/>
      <c r="M402" s="24"/>
      <c r="N402" s="24"/>
      <c r="O402" s="12"/>
      <c r="P402" s="12"/>
      <c r="Q402" s="12"/>
      <c r="R402" s="12"/>
      <c r="S402" s="2"/>
      <c r="T402" s="12"/>
      <c r="U402" s="12"/>
      <c r="V402" s="12"/>
      <c r="W402" s="12"/>
      <c r="X402" s="12"/>
      <c r="Y402" s="12"/>
      <c r="Z402" s="12"/>
    </row>
    <row r="403" spans="1:26" ht="15">
      <c r="A403" s="10"/>
      <c r="B403" s="24"/>
      <c r="C403" s="10"/>
      <c r="D403" s="10"/>
      <c r="E403" s="24"/>
      <c r="F403" s="25"/>
      <c r="G403" s="25"/>
      <c r="H403" s="25"/>
      <c r="I403" s="25"/>
      <c r="J403" s="25"/>
      <c r="K403" s="25"/>
      <c r="L403" s="25"/>
      <c r="M403" s="24"/>
      <c r="N403" s="24"/>
      <c r="O403" s="12"/>
      <c r="P403" s="12"/>
      <c r="Q403" s="12"/>
      <c r="R403" s="12"/>
      <c r="S403" s="2"/>
      <c r="T403" s="12"/>
      <c r="U403" s="12"/>
      <c r="V403" s="12"/>
      <c r="W403" s="12"/>
      <c r="X403" s="12"/>
      <c r="Y403" s="12"/>
      <c r="Z403" s="12"/>
    </row>
    <row r="404" spans="1:26" ht="15">
      <c r="A404" s="10"/>
      <c r="B404" s="24"/>
      <c r="C404" s="10"/>
      <c r="D404" s="10"/>
      <c r="E404" s="24"/>
      <c r="F404" s="25"/>
      <c r="G404" s="25"/>
      <c r="H404" s="25"/>
      <c r="I404" s="25"/>
      <c r="J404" s="25"/>
      <c r="K404" s="25"/>
      <c r="L404" s="25"/>
      <c r="M404" s="24"/>
      <c r="N404" s="24"/>
      <c r="O404" s="12"/>
      <c r="P404" s="12"/>
      <c r="Q404" s="12"/>
      <c r="R404" s="12"/>
      <c r="S404" s="2"/>
      <c r="T404" s="12"/>
      <c r="U404" s="12"/>
      <c r="V404" s="12"/>
      <c r="W404" s="12"/>
      <c r="X404" s="12"/>
      <c r="Y404" s="12"/>
      <c r="Z404" s="12"/>
    </row>
    <row r="405" spans="1:26" ht="15">
      <c r="A405" s="10"/>
      <c r="B405" s="24"/>
      <c r="C405" s="10"/>
      <c r="D405" s="10"/>
      <c r="E405" s="24"/>
      <c r="F405" s="25"/>
      <c r="G405" s="25"/>
      <c r="H405" s="25"/>
      <c r="I405" s="25"/>
      <c r="J405" s="25"/>
      <c r="K405" s="25"/>
      <c r="L405" s="25"/>
      <c r="M405" s="24"/>
      <c r="N405" s="24"/>
      <c r="O405" s="12"/>
      <c r="P405" s="12"/>
      <c r="Q405" s="12"/>
      <c r="R405" s="12"/>
      <c r="S405" s="2"/>
      <c r="T405" s="12"/>
      <c r="U405" s="12"/>
      <c r="V405" s="12"/>
      <c r="W405" s="12"/>
      <c r="X405" s="12"/>
      <c r="Y405" s="12"/>
      <c r="Z405" s="12"/>
    </row>
    <row r="406" spans="1:26" ht="15">
      <c r="A406" s="10"/>
      <c r="B406" s="24"/>
      <c r="C406" s="10"/>
      <c r="D406" s="10"/>
      <c r="E406" s="24"/>
      <c r="F406" s="25"/>
      <c r="G406" s="25"/>
      <c r="H406" s="25"/>
      <c r="I406" s="25"/>
      <c r="J406" s="25"/>
      <c r="K406" s="25"/>
      <c r="L406" s="25"/>
      <c r="M406" s="24"/>
      <c r="N406" s="24"/>
      <c r="O406" s="12"/>
      <c r="P406" s="12"/>
      <c r="Q406" s="12"/>
      <c r="R406" s="12"/>
      <c r="S406" s="2"/>
      <c r="T406" s="12"/>
      <c r="U406" s="12"/>
      <c r="V406" s="12"/>
      <c r="W406" s="12"/>
      <c r="X406" s="12"/>
      <c r="Y406" s="12"/>
      <c r="Z406" s="12"/>
    </row>
    <row r="407" spans="1:26" ht="15">
      <c r="A407" s="10"/>
      <c r="B407" s="24"/>
      <c r="C407" s="10"/>
      <c r="D407" s="10"/>
      <c r="E407" s="24"/>
      <c r="F407" s="25"/>
      <c r="G407" s="25"/>
      <c r="H407" s="25"/>
      <c r="I407" s="25"/>
      <c r="J407" s="25"/>
      <c r="K407" s="25"/>
      <c r="L407" s="25"/>
      <c r="M407" s="24"/>
      <c r="N407" s="24"/>
      <c r="O407" s="12"/>
      <c r="P407" s="12"/>
      <c r="Q407" s="12"/>
      <c r="R407" s="12"/>
      <c r="S407" s="2"/>
      <c r="T407" s="12"/>
      <c r="U407" s="12"/>
      <c r="V407" s="12"/>
      <c r="W407" s="12"/>
      <c r="X407" s="12"/>
      <c r="Y407" s="12"/>
      <c r="Z407" s="12"/>
    </row>
    <row r="408" spans="1:26" ht="15">
      <c r="A408" s="10"/>
      <c r="B408" s="24"/>
      <c r="C408" s="10"/>
      <c r="D408" s="10"/>
      <c r="E408" s="24"/>
      <c r="F408" s="25"/>
      <c r="G408" s="25"/>
      <c r="H408" s="25"/>
      <c r="I408" s="25"/>
      <c r="J408" s="25"/>
      <c r="K408" s="25"/>
      <c r="L408" s="25"/>
      <c r="M408" s="24"/>
      <c r="N408" s="24"/>
      <c r="O408" s="12"/>
      <c r="P408" s="12"/>
      <c r="Q408" s="12"/>
      <c r="R408" s="12"/>
      <c r="S408" s="2"/>
      <c r="T408" s="12"/>
      <c r="U408" s="12"/>
      <c r="V408" s="12"/>
      <c r="W408" s="12"/>
      <c r="X408" s="12"/>
      <c r="Y408" s="12"/>
      <c r="Z408" s="12"/>
    </row>
    <row r="409" spans="1:26" ht="15">
      <c r="A409" s="10"/>
      <c r="B409" s="24"/>
      <c r="C409" s="10"/>
      <c r="D409" s="10"/>
      <c r="E409" s="24"/>
      <c r="F409" s="25"/>
      <c r="G409" s="25"/>
      <c r="H409" s="25"/>
      <c r="I409" s="25"/>
      <c r="J409" s="25"/>
      <c r="K409" s="25"/>
      <c r="L409" s="25"/>
      <c r="M409" s="24"/>
      <c r="N409" s="24"/>
      <c r="O409" s="12"/>
      <c r="P409" s="12"/>
      <c r="Q409" s="12"/>
      <c r="R409" s="12"/>
      <c r="S409" s="2"/>
      <c r="T409" s="12"/>
      <c r="U409" s="12"/>
      <c r="V409" s="12"/>
      <c r="W409" s="12"/>
      <c r="X409" s="12"/>
      <c r="Y409" s="12"/>
      <c r="Z409" s="12"/>
    </row>
    <row r="410" spans="1:26" ht="15">
      <c r="A410" s="10"/>
      <c r="B410" s="24"/>
      <c r="C410" s="10"/>
      <c r="D410" s="10"/>
      <c r="E410" s="24"/>
      <c r="F410" s="25"/>
      <c r="G410" s="25"/>
      <c r="H410" s="25"/>
      <c r="I410" s="25"/>
      <c r="J410" s="25"/>
      <c r="K410" s="25"/>
      <c r="L410" s="25"/>
      <c r="M410" s="24"/>
      <c r="N410" s="24"/>
      <c r="O410" s="12"/>
      <c r="P410" s="12"/>
      <c r="Q410" s="12"/>
      <c r="R410" s="12"/>
      <c r="S410" s="2"/>
      <c r="T410" s="12"/>
      <c r="U410" s="12"/>
      <c r="V410" s="12"/>
      <c r="W410" s="12"/>
      <c r="X410" s="12"/>
      <c r="Y410" s="12"/>
      <c r="Z410" s="12"/>
    </row>
    <row r="411" spans="1:26" ht="15">
      <c r="A411" s="10"/>
      <c r="B411" s="24"/>
      <c r="C411" s="10"/>
      <c r="D411" s="10"/>
      <c r="E411" s="24"/>
      <c r="F411" s="25"/>
      <c r="G411" s="25"/>
      <c r="H411" s="25"/>
      <c r="I411" s="25"/>
      <c r="J411" s="25"/>
      <c r="K411" s="25"/>
      <c r="L411" s="25"/>
      <c r="M411" s="24"/>
      <c r="N411" s="24"/>
      <c r="O411" s="12"/>
      <c r="P411" s="12"/>
      <c r="Q411" s="12"/>
      <c r="R411" s="12"/>
      <c r="S411" s="2"/>
      <c r="T411" s="12"/>
      <c r="U411" s="12"/>
      <c r="V411" s="12"/>
      <c r="W411" s="12"/>
      <c r="X411" s="12"/>
      <c r="Y411" s="12"/>
      <c r="Z411" s="12"/>
    </row>
    <row r="412" spans="1:26" ht="15">
      <c r="A412" s="10"/>
      <c r="B412" s="24"/>
      <c r="C412" s="10"/>
      <c r="D412" s="10"/>
      <c r="E412" s="24"/>
      <c r="F412" s="25"/>
      <c r="G412" s="25"/>
      <c r="H412" s="25"/>
      <c r="I412" s="25"/>
      <c r="J412" s="25"/>
      <c r="K412" s="25"/>
      <c r="L412" s="25"/>
      <c r="M412" s="24"/>
      <c r="N412" s="24"/>
      <c r="O412" s="12"/>
      <c r="P412" s="12"/>
      <c r="Q412" s="12"/>
      <c r="R412" s="12"/>
      <c r="S412" s="2"/>
      <c r="T412" s="12"/>
      <c r="U412" s="12"/>
      <c r="V412" s="12"/>
      <c r="W412" s="12"/>
      <c r="X412" s="12"/>
      <c r="Y412" s="12"/>
      <c r="Z412" s="12"/>
    </row>
    <row r="413" spans="1:26" ht="15">
      <c r="A413" s="10"/>
      <c r="B413" s="24"/>
      <c r="C413" s="10"/>
      <c r="D413" s="10"/>
      <c r="E413" s="24"/>
      <c r="F413" s="25"/>
      <c r="G413" s="25"/>
      <c r="H413" s="25"/>
      <c r="I413" s="25"/>
      <c r="J413" s="25"/>
      <c r="K413" s="25"/>
      <c r="L413" s="25"/>
      <c r="M413" s="24"/>
      <c r="N413" s="24"/>
      <c r="O413" s="12"/>
      <c r="P413" s="12"/>
      <c r="Q413" s="12"/>
      <c r="R413" s="12"/>
      <c r="S413" s="2"/>
      <c r="T413" s="12"/>
      <c r="U413" s="12"/>
      <c r="V413" s="12"/>
      <c r="W413" s="12"/>
      <c r="X413" s="12"/>
      <c r="Y413" s="12"/>
      <c r="Z413" s="12"/>
    </row>
    <row r="414" spans="1:26" ht="15">
      <c r="A414" s="10"/>
      <c r="B414" s="24"/>
      <c r="C414" s="10"/>
      <c r="D414" s="10"/>
      <c r="E414" s="24"/>
      <c r="F414" s="25"/>
      <c r="G414" s="25"/>
      <c r="H414" s="25"/>
      <c r="I414" s="25"/>
      <c r="J414" s="25"/>
      <c r="K414" s="25"/>
      <c r="L414" s="25"/>
      <c r="M414" s="24"/>
      <c r="N414" s="24"/>
      <c r="O414" s="12"/>
      <c r="P414" s="12"/>
      <c r="Q414" s="12"/>
      <c r="R414" s="12"/>
      <c r="S414" s="2"/>
      <c r="T414" s="12"/>
      <c r="U414" s="12"/>
      <c r="V414" s="12"/>
      <c r="W414" s="12"/>
      <c r="X414" s="12"/>
      <c r="Y414" s="12"/>
      <c r="Z414" s="12"/>
    </row>
    <row r="415" spans="1:26" ht="15">
      <c r="A415" s="10"/>
      <c r="B415" s="24"/>
      <c r="C415" s="10"/>
      <c r="D415" s="10"/>
      <c r="E415" s="24"/>
      <c r="F415" s="25"/>
      <c r="G415" s="25"/>
      <c r="H415" s="25"/>
      <c r="I415" s="25"/>
      <c r="J415" s="25"/>
      <c r="K415" s="25"/>
      <c r="L415" s="25"/>
      <c r="M415" s="24"/>
      <c r="N415" s="24"/>
      <c r="O415" s="12"/>
      <c r="P415" s="12"/>
      <c r="Q415" s="12"/>
      <c r="R415" s="12"/>
      <c r="S415" s="2"/>
      <c r="T415" s="12"/>
      <c r="U415" s="12"/>
      <c r="V415" s="12"/>
      <c r="W415" s="12"/>
      <c r="X415" s="12"/>
      <c r="Y415" s="12"/>
      <c r="Z415" s="12"/>
    </row>
    <row r="416" spans="1:26" ht="15">
      <c r="A416" s="10"/>
      <c r="B416" s="24"/>
      <c r="C416" s="10"/>
      <c r="D416" s="10"/>
      <c r="E416" s="24"/>
      <c r="F416" s="25"/>
      <c r="G416" s="25"/>
      <c r="H416" s="25"/>
      <c r="I416" s="25"/>
      <c r="J416" s="25"/>
      <c r="K416" s="25"/>
      <c r="L416" s="25"/>
      <c r="M416" s="24"/>
      <c r="N416" s="24"/>
      <c r="O416" s="12"/>
      <c r="P416" s="12"/>
      <c r="Q416" s="12"/>
      <c r="R416" s="12"/>
      <c r="S416" s="2"/>
      <c r="T416" s="12"/>
      <c r="U416" s="12"/>
      <c r="V416" s="12"/>
      <c r="W416" s="12"/>
      <c r="X416" s="12"/>
      <c r="Y416" s="12"/>
      <c r="Z416" s="12"/>
    </row>
    <row r="417" spans="1:26" ht="15">
      <c r="A417" s="10"/>
      <c r="B417" s="24"/>
      <c r="C417" s="10"/>
      <c r="D417" s="10"/>
      <c r="E417" s="24"/>
      <c r="F417" s="25"/>
      <c r="G417" s="25"/>
      <c r="H417" s="25"/>
      <c r="I417" s="25"/>
      <c r="J417" s="25"/>
      <c r="K417" s="25"/>
      <c r="L417" s="25"/>
      <c r="M417" s="24"/>
      <c r="N417" s="24"/>
      <c r="O417" s="12"/>
      <c r="P417" s="12"/>
      <c r="Q417" s="12"/>
      <c r="R417" s="12"/>
      <c r="S417" s="2"/>
      <c r="T417" s="12"/>
      <c r="U417" s="12"/>
      <c r="V417" s="12"/>
      <c r="W417" s="12"/>
      <c r="X417" s="12"/>
      <c r="Y417" s="12"/>
      <c r="Z417" s="12"/>
    </row>
    <row r="418" spans="1:26" ht="15">
      <c r="A418" s="10"/>
      <c r="B418" s="24"/>
      <c r="C418" s="10"/>
      <c r="D418" s="10"/>
      <c r="E418" s="24"/>
      <c r="F418" s="25"/>
      <c r="G418" s="25"/>
      <c r="H418" s="25"/>
      <c r="I418" s="25"/>
      <c r="J418" s="25"/>
      <c r="K418" s="25"/>
      <c r="L418" s="25"/>
      <c r="M418" s="24"/>
      <c r="N418" s="24"/>
      <c r="O418" s="12"/>
      <c r="P418" s="12"/>
      <c r="Q418" s="12"/>
      <c r="R418" s="12"/>
      <c r="S418" s="2"/>
      <c r="T418" s="12"/>
      <c r="U418" s="12"/>
      <c r="V418" s="12"/>
      <c r="W418" s="12"/>
      <c r="X418" s="12"/>
      <c r="Y418" s="12"/>
      <c r="Z418" s="12"/>
    </row>
    <row r="419" spans="1:26" ht="15">
      <c r="A419" s="10"/>
      <c r="B419" s="24"/>
      <c r="C419" s="10"/>
      <c r="D419" s="10"/>
      <c r="E419" s="24"/>
      <c r="F419" s="25"/>
      <c r="G419" s="25"/>
      <c r="H419" s="25"/>
      <c r="I419" s="25"/>
      <c r="J419" s="25"/>
      <c r="K419" s="25"/>
      <c r="L419" s="25"/>
      <c r="M419" s="24"/>
      <c r="N419" s="24"/>
      <c r="O419" s="12"/>
      <c r="P419" s="12"/>
      <c r="Q419" s="12"/>
      <c r="R419" s="12"/>
      <c r="S419" s="2"/>
      <c r="T419" s="12"/>
      <c r="U419" s="12"/>
      <c r="V419" s="12"/>
      <c r="W419" s="12"/>
      <c r="X419" s="12"/>
      <c r="Y419" s="12"/>
      <c r="Z419" s="12"/>
    </row>
    <row r="420" spans="1:26" ht="15">
      <c r="A420" s="10"/>
      <c r="B420" s="24"/>
      <c r="C420" s="10"/>
      <c r="D420" s="10"/>
      <c r="E420" s="24"/>
      <c r="F420" s="25"/>
      <c r="G420" s="25"/>
      <c r="H420" s="25"/>
      <c r="I420" s="25"/>
      <c r="J420" s="25"/>
      <c r="K420" s="25"/>
      <c r="L420" s="25"/>
      <c r="M420" s="24"/>
      <c r="N420" s="24"/>
      <c r="O420" s="12"/>
      <c r="P420" s="12"/>
      <c r="Q420" s="12"/>
      <c r="R420" s="12"/>
      <c r="S420" s="2"/>
      <c r="T420" s="12"/>
      <c r="U420" s="12"/>
      <c r="V420" s="12"/>
      <c r="W420" s="12"/>
      <c r="X420" s="12"/>
      <c r="Y420" s="12"/>
      <c r="Z420" s="12"/>
    </row>
    <row r="421" spans="1:26" ht="15">
      <c r="A421" s="10"/>
      <c r="B421" s="24"/>
      <c r="C421" s="10"/>
      <c r="D421" s="10"/>
      <c r="E421" s="24"/>
      <c r="F421" s="25"/>
      <c r="G421" s="25"/>
      <c r="H421" s="25"/>
      <c r="I421" s="25"/>
      <c r="J421" s="25"/>
      <c r="K421" s="25"/>
      <c r="L421" s="25"/>
      <c r="M421" s="24"/>
      <c r="N421" s="24"/>
      <c r="O421" s="12"/>
      <c r="P421" s="12"/>
      <c r="Q421" s="12"/>
      <c r="R421" s="12"/>
      <c r="S421" s="2"/>
      <c r="T421" s="12"/>
      <c r="U421" s="12"/>
      <c r="V421" s="12"/>
      <c r="W421" s="12"/>
      <c r="X421" s="12"/>
      <c r="Y421" s="12"/>
      <c r="Z421" s="12"/>
    </row>
    <row r="422" spans="1:26" ht="15">
      <c r="A422" s="10"/>
      <c r="B422" s="24"/>
      <c r="C422" s="10"/>
      <c r="D422" s="10"/>
      <c r="E422" s="24"/>
      <c r="F422" s="25"/>
      <c r="G422" s="25"/>
      <c r="H422" s="25"/>
      <c r="I422" s="25"/>
      <c r="J422" s="25"/>
      <c r="K422" s="25"/>
      <c r="L422" s="25"/>
      <c r="M422" s="24"/>
      <c r="N422" s="24"/>
      <c r="O422" s="12"/>
      <c r="P422" s="12"/>
      <c r="Q422" s="12"/>
      <c r="R422" s="12"/>
      <c r="S422" s="2"/>
      <c r="T422" s="12"/>
      <c r="U422" s="12"/>
      <c r="V422" s="12"/>
      <c r="W422" s="12"/>
      <c r="X422" s="12"/>
      <c r="Y422" s="12"/>
      <c r="Z422" s="12"/>
    </row>
    <row r="423" spans="1:26" ht="15">
      <c r="A423" s="10"/>
      <c r="B423" s="24"/>
      <c r="C423" s="10"/>
      <c r="D423" s="10"/>
      <c r="E423" s="24"/>
      <c r="F423" s="25"/>
      <c r="G423" s="25"/>
      <c r="H423" s="25"/>
      <c r="I423" s="25"/>
      <c r="J423" s="25"/>
      <c r="K423" s="25"/>
      <c r="L423" s="25"/>
      <c r="M423" s="24"/>
      <c r="N423" s="24"/>
      <c r="O423" s="12"/>
      <c r="P423" s="12"/>
      <c r="Q423" s="12"/>
      <c r="R423" s="12"/>
      <c r="S423" s="2"/>
      <c r="T423" s="12"/>
      <c r="U423" s="12"/>
      <c r="V423" s="12"/>
      <c r="W423" s="12"/>
      <c r="X423" s="12"/>
      <c r="Y423" s="12"/>
      <c r="Z423" s="12"/>
    </row>
    <row r="424" spans="1:26" ht="15">
      <c r="A424" s="10"/>
      <c r="B424" s="24"/>
      <c r="C424" s="10"/>
      <c r="D424" s="10"/>
      <c r="E424" s="24"/>
      <c r="F424" s="25"/>
      <c r="G424" s="25"/>
      <c r="H424" s="25"/>
      <c r="I424" s="25"/>
      <c r="J424" s="25"/>
      <c r="K424" s="25"/>
      <c r="L424" s="25"/>
      <c r="M424" s="24"/>
      <c r="N424" s="24"/>
      <c r="O424" s="12"/>
      <c r="P424" s="12"/>
      <c r="Q424" s="12"/>
      <c r="R424" s="12"/>
      <c r="S424" s="2"/>
      <c r="T424" s="12"/>
      <c r="U424" s="12"/>
      <c r="V424" s="12"/>
      <c r="W424" s="12"/>
      <c r="X424" s="12"/>
      <c r="Y424" s="12"/>
      <c r="Z424" s="12"/>
    </row>
    <row r="425" spans="1:26" ht="15">
      <c r="A425" s="10"/>
      <c r="B425" s="24"/>
      <c r="C425" s="10"/>
      <c r="D425" s="10"/>
      <c r="E425" s="24"/>
      <c r="F425" s="25"/>
      <c r="G425" s="25"/>
      <c r="H425" s="25"/>
      <c r="I425" s="25"/>
      <c r="J425" s="25"/>
      <c r="K425" s="25"/>
      <c r="L425" s="25"/>
      <c r="M425" s="24"/>
      <c r="N425" s="24"/>
      <c r="O425" s="12"/>
      <c r="P425" s="12"/>
      <c r="Q425" s="12"/>
      <c r="R425" s="12"/>
      <c r="S425" s="2"/>
      <c r="T425" s="12"/>
      <c r="U425" s="12"/>
      <c r="V425" s="12"/>
      <c r="W425" s="12"/>
      <c r="X425" s="12"/>
      <c r="Y425" s="12"/>
      <c r="Z425" s="12"/>
    </row>
    <row r="426" spans="1:26" ht="15">
      <c r="A426" s="10"/>
      <c r="B426" s="24"/>
      <c r="C426" s="10"/>
      <c r="D426" s="10"/>
      <c r="E426" s="24"/>
      <c r="F426" s="25"/>
      <c r="G426" s="25"/>
      <c r="H426" s="25"/>
      <c r="I426" s="25"/>
      <c r="J426" s="25"/>
      <c r="K426" s="25"/>
      <c r="L426" s="25"/>
      <c r="M426" s="24"/>
      <c r="N426" s="24"/>
      <c r="O426" s="12"/>
      <c r="P426" s="12"/>
      <c r="Q426" s="12"/>
      <c r="R426" s="12"/>
      <c r="S426" s="2"/>
      <c r="T426" s="12"/>
      <c r="U426" s="12"/>
      <c r="V426" s="12"/>
      <c r="W426" s="12"/>
      <c r="X426" s="12"/>
      <c r="Y426" s="12"/>
      <c r="Z426" s="12"/>
    </row>
    <row r="427" spans="1:26" ht="15">
      <c r="A427" s="10"/>
      <c r="B427" s="24"/>
      <c r="C427" s="10"/>
      <c r="D427" s="10"/>
      <c r="E427" s="24"/>
      <c r="F427" s="25"/>
      <c r="G427" s="25"/>
      <c r="H427" s="25"/>
      <c r="I427" s="25"/>
      <c r="J427" s="25"/>
      <c r="K427" s="25"/>
      <c r="L427" s="25"/>
      <c r="M427" s="24"/>
      <c r="N427" s="24"/>
      <c r="O427" s="12"/>
      <c r="P427" s="12"/>
      <c r="Q427" s="12"/>
      <c r="R427" s="12"/>
      <c r="S427" s="2"/>
      <c r="T427" s="12"/>
      <c r="U427" s="12"/>
      <c r="V427" s="12"/>
      <c r="W427" s="12"/>
      <c r="X427" s="12"/>
      <c r="Y427" s="12"/>
      <c r="Z427" s="12"/>
    </row>
    <row r="428" spans="1:26" ht="15">
      <c r="A428" s="10"/>
      <c r="B428" s="24"/>
      <c r="C428" s="10"/>
      <c r="D428" s="10"/>
      <c r="E428" s="24"/>
      <c r="F428" s="25"/>
      <c r="G428" s="25"/>
      <c r="H428" s="25"/>
      <c r="I428" s="25"/>
      <c r="J428" s="25"/>
      <c r="K428" s="25"/>
      <c r="L428" s="25"/>
      <c r="M428" s="24"/>
      <c r="N428" s="24"/>
      <c r="O428" s="12"/>
      <c r="P428" s="12"/>
      <c r="Q428" s="12"/>
      <c r="R428" s="12"/>
      <c r="S428" s="2"/>
      <c r="T428" s="12"/>
      <c r="U428" s="12"/>
      <c r="V428" s="12"/>
      <c r="W428" s="12"/>
      <c r="X428" s="12"/>
      <c r="Y428" s="12"/>
      <c r="Z428" s="12"/>
    </row>
    <row r="429" spans="1:26" ht="15">
      <c r="A429" s="10"/>
      <c r="B429" s="24"/>
      <c r="C429" s="10"/>
      <c r="D429" s="10"/>
      <c r="E429" s="24"/>
      <c r="F429" s="25"/>
      <c r="G429" s="25"/>
      <c r="H429" s="25"/>
      <c r="I429" s="25"/>
      <c r="J429" s="25"/>
      <c r="K429" s="25"/>
      <c r="L429" s="25"/>
      <c r="M429" s="24"/>
      <c r="N429" s="24"/>
      <c r="O429" s="12"/>
      <c r="P429" s="12"/>
      <c r="Q429" s="12"/>
      <c r="R429" s="12"/>
      <c r="S429" s="2"/>
      <c r="T429" s="12"/>
      <c r="U429" s="12"/>
      <c r="V429" s="12"/>
      <c r="W429" s="12"/>
      <c r="X429" s="12"/>
      <c r="Y429" s="12"/>
      <c r="Z429" s="12"/>
    </row>
    <row r="430" spans="1:26" ht="15">
      <c r="A430" s="10"/>
      <c r="B430" s="24"/>
      <c r="C430" s="10"/>
      <c r="D430" s="10"/>
      <c r="E430" s="24"/>
      <c r="F430" s="25"/>
      <c r="G430" s="25"/>
      <c r="H430" s="25"/>
      <c r="I430" s="25"/>
      <c r="J430" s="25"/>
      <c r="K430" s="25"/>
      <c r="L430" s="25"/>
      <c r="M430" s="24"/>
      <c r="N430" s="24"/>
      <c r="O430" s="12"/>
      <c r="P430" s="12"/>
      <c r="Q430" s="12"/>
      <c r="R430" s="12"/>
      <c r="S430" s="2"/>
      <c r="T430" s="12"/>
      <c r="U430" s="12"/>
      <c r="V430" s="12"/>
      <c r="W430" s="12"/>
      <c r="X430" s="12"/>
      <c r="Y430" s="12"/>
      <c r="Z430" s="12"/>
    </row>
    <row r="431" spans="1:26" ht="15">
      <c r="A431" s="10"/>
      <c r="B431" s="24"/>
      <c r="C431" s="10"/>
      <c r="D431" s="10"/>
      <c r="E431" s="24"/>
      <c r="F431" s="25"/>
      <c r="G431" s="25"/>
      <c r="H431" s="25"/>
      <c r="I431" s="25"/>
      <c r="J431" s="25"/>
      <c r="K431" s="25"/>
      <c r="L431" s="25"/>
      <c r="M431" s="24"/>
      <c r="N431" s="24"/>
      <c r="O431" s="12"/>
      <c r="P431" s="12"/>
      <c r="Q431" s="12"/>
      <c r="R431" s="12"/>
      <c r="S431" s="2"/>
      <c r="T431" s="12"/>
      <c r="U431" s="12"/>
      <c r="V431" s="12"/>
      <c r="W431" s="12"/>
      <c r="X431" s="12"/>
      <c r="Y431" s="12"/>
      <c r="Z431" s="12"/>
    </row>
    <row r="432" spans="1:26" ht="15">
      <c r="A432" s="10"/>
      <c r="B432" s="24"/>
      <c r="C432" s="10"/>
      <c r="D432" s="10"/>
      <c r="E432" s="24"/>
      <c r="F432" s="25"/>
      <c r="G432" s="25"/>
      <c r="H432" s="25"/>
      <c r="I432" s="25"/>
      <c r="J432" s="25"/>
      <c r="K432" s="25"/>
      <c r="L432" s="25"/>
      <c r="M432" s="24"/>
      <c r="N432" s="24"/>
      <c r="O432" s="12"/>
      <c r="P432" s="12"/>
      <c r="Q432" s="12"/>
      <c r="R432" s="12"/>
      <c r="S432" s="2"/>
      <c r="T432" s="12"/>
      <c r="U432" s="12"/>
      <c r="V432" s="12"/>
      <c r="W432" s="12"/>
      <c r="X432" s="12"/>
      <c r="Y432" s="12"/>
      <c r="Z432" s="12"/>
    </row>
    <row r="433" spans="1:26" ht="15">
      <c r="A433" s="10"/>
      <c r="B433" s="24"/>
      <c r="C433" s="10"/>
      <c r="D433" s="10"/>
      <c r="E433" s="24"/>
      <c r="F433" s="25"/>
      <c r="G433" s="25"/>
      <c r="H433" s="25"/>
      <c r="I433" s="25"/>
      <c r="J433" s="25"/>
      <c r="K433" s="25"/>
      <c r="L433" s="25"/>
      <c r="M433" s="24"/>
      <c r="N433" s="24"/>
      <c r="O433" s="12"/>
      <c r="P433" s="12"/>
      <c r="Q433" s="12"/>
      <c r="R433" s="12"/>
      <c r="S433" s="2"/>
      <c r="T433" s="12"/>
      <c r="U433" s="12"/>
      <c r="V433" s="12"/>
      <c r="W433" s="12"/>
      <c r="X433" s="12"/>
      <c r="Y433" s="12"/>
      <c r="Z433" s="12"/>
    </row>
    <row r="434" spans="1:26" ht="15">
      <c r="A434" s="10"/>
      <c r="B434" s="24"/>
      <c r="C434" s="10"/>
      <c r="D434" s="10"/>
      <c r="E434" s="24"/>
      <c r="F434" s="25"/>
      <c r="G434" s="25"/>
      <c r="H434" s="25"/>
      <c r="I434" s="25"/>
      <c r="J434" s="25"/>
      <c r="K434" s="25"/>
      <c r="L434" s="25"/>
      <c r="M434" s="24"/>
      <c r="N434" s="24"/>
      <c r="O434" s="12"/>
      <c r="P434" s="12"/>
      <c r="Q434" s="12"/>
      <c r="R434" s="12"/>
      <c r="S434" s="2"/>
      <c r="T434" s="12"/>
      <c r="U434" s="12"/>
      <c r="V434" s="12"/>
      <c r="W434" s="12"/>
      <c r="X434" s="12"/>
      <c r="Y434" s="12"/>
      <c r="Z434" s="12"/>
    </row>
    <row r="435" spans="1:26" ht="15">
      <c r="A435" s="10"/>
      <c r="B435" s="24"/>
      <c r="C435" s="10"/>
      <c r="D435" s="10"/>
      <c r="E435" s="24"/>
      <c r="F435" s="25"/>
      <c r="G435" s="25"/>
      <c r="H435" s="25"/>
      <c r="I435" s="25"/>
      <c r="J435" s="25"/>
      <c r="K435" s="25"/>
      <c r="L435" s="25"/>
      <c r="M435" s="24"/>
      <c r="N435" s="24"/>
      <c r="O435" s="12"/>
      <c r="P435" s="12"/>
      <c r="Q435" s="12"/>
      <c r="R435" s="12"/>
      <c r="S435" s="2"/>
      <c r="T435" s="12"/>
      <c r="U435" s="12"/>
      <c r="V435" s="12"/>
      <c r="W435" s="12"/>
      <c r="X435" s="12"/>
      <c r="Y435" s="12"/>
      <c r="Z435" s="12"/>
    </row>
    <row r="436" spans="1:26" ht="15">
      <c r="A436" s="10"/>
      <c r="B436" s="24"/>
      <c r="C436" s="10"/>
      <c r="D436" s="10"/>
      <c r="E436" s="24"/>
      <c r="F436" s="25"/>
      <c r="G436" s="25"/>
      <c r="H436" s="25"/>
      <c r="I436" s="25"/>
      <c r="J436" s="25"/>
      <c r="K436" s="25"/>
      <c r="L436" s="25"/>
      <c r="M436" s="24"/>
      <c r="N436" s="24"/>
      <c r="O436" s="12"/>
      <c r="P436" s="12"/>
      <c r="Q436" s="12"/>
      <c r="R436" s="12"/>
      <c r="S436" s="2"/>
      <c r="T436" s="12"/>
      <c r="U436" s="12"/>
      <c r="V436" s="12"/>
      <c r="W436" s="12"/>
      <c r="X436" s="12"/>
      <c r="Y436" s="12"/>
      <c r="Z436" s="12"/>
    </row>
    <row r="437" spans="1:26" ht="15">
      <c r="A437" s="10"/>
      <c r="B437" s="24"/>
      <c r="C437" s="10"/>
      <c r="D437" s="10"/>
      <c r="E437" s="24"/>
      <c r="F437" s="25"/>
      <c r="G437" s="25"/>
      <c r="H437" s="25"/>
      <c r="I437" s="25"/>
      <c r="J437" s="25"/>
      <c r="K437" s="25"/>
      <c r="L437" s="25"/>
      <c r="M437" s="24"/>
      <c r="N437" s="24"/>
      <c r="O437" s="12"/>
      <c r="P437" s="12"/>
      <c r="Q437" s="12"/>
      <c r="R437" s="12"/>
      <c r="S437" s="2"/>
      <c r="T437" s="12"/>
      <c r="U437" s="12"/>
      <c r="V437" s="12"/>
      <c r="W437" s="12"/>
      <c r="X437" s="12"/>
      <c r="Y437" s="12"/>
      <c r="Z437" s="12"/>
    </row>
    <row r="438" spans="1:26" ht="15">
      <c r="A438" s="10"/>
      <c r="B438" s="24"/>
      <c r="C438" s="10"/>
      <c r="D438" s="10"/>
      <c r="E438" s="24"/>
      <c r="F438" s="25"/>
      <c r="G438" s="25"/>
      <c r="H438" s="25"/>
      <c r="I438" s="25"/>
      <c r="J438" s="25"/>
      <c r="K438" s="25"/>
      <c r="L438" s="25"/>
      <c r="M438" s="24"/>
      <c r="N438" s="24"/>
      <c r="O438" s="12"/>
      <c r="P438" s="12"/>
      <c r="Q438" s="12"/>
      <c r="R438" s="12"/>
      <c r="S438" s="2"/>
      <c r="T438" s="12"/>
      <c r="U438" s="12"/>
      <c r="V438" s="12"/>
      <c r="W438" s="12"/>
      <c r="X438" s="12"/>
      <c r="Y438" s="12"/>
      <c r="Z438" s="12"/>
    </row>
    <row r="439" spans="1:26" ht="15">
      <c r="A439" s="10"/>
      <c r="B439" s="24"/>
      <c r="C439" s="10"/>
      <c r="D439" s="10"/>
      <c r="E439" s="24"/>
      <c r="F439" s="25"/>
      <c r="G439" s="25"/>
      <c r="H439" s="25"/>
      <c r="I439" s="25"/>
      <c r="J439" s="25"/>
      <c r="K439" s="25"/>
      <c r="L439" s="25"/>
      <c r="M439" s="24"/>
      <c r="N439" s="24"/>
      <c r="O439" s="12"/>
      <c r="P439" s="12"/>
      <c r="Q439" s="12"/>
      <c r="R439" s="12"/>
      <c r="S439" s="2"/>
      <c r="T439" s="12"/>
      <c r="U439" s="12"/>
      <c r="V439" s="12"/>
      <c r="W439" s="12"/>
      <c r="X439" s="12"/>
      <c r="Y439" s="12"/>
      <c r="Z439" s="12"/>
    </row>
    <row r="440" spans="1:26" ht="15">
      <c r="A440" s="10"/>
      <c r="B440" s="24"/>
      <c r="C440" s="10"/>
      <c r="D440" s="10"/>
      <c r="E440" s="24"/>
      <c r="F440" s="25"/>
      <c r="G440" s="25"/>
      <c r="H440" s="25"/>
      <c r="I440" s="25"/>
      <c r="J440" s="25"/>
      <c r="K440" s="25"/>
      <c r="L440" s="25"/>
      <c r="M440" s="24"/>
      <c r="N440" s="24"/>
      <c r="O440" s="12"/>
      <c r="P440" s="12"/>
      <c r="Q440" s="12"/>
      <c r="R440" s="12"/>
      <c r="S440" s="2"/>
      <c r="T440" s="12"/>
      <c r="U440" s="12"/>
      <c r="V440" s="12"/>
      <c r="W440" s="12"/>
      <c r="X440" s="12"/>
      <c r="Y440" s="12"/>
      <c r="Z440" s="12"/>
    </row>
    <row r="441" spans="1:26" ht="15">
      <c r="A441" s="10"/>
      <c r="B441" s="24"/>
      <c r="C441" s="10"/>
      <c r="D441" s="10"/>
      <c r="E441" s="24"/>
      <c r="F441" s="25"/>
      <c r="G441" s="25"/>
      <c r="H441" s="25"/>
      <c r="I441" s="25"/>
      <c r="J441" s="25"/>
      <c r="K441" s="25"/>
      <c r="L441" s="25"/>
      <c r="M441" s="24"/>
      <c r="N441" s="24"/>
      <c r="O441" s="12"/>
      <c r="P441" s="12"/>
      <c r="Q441" s="12"/>
      <c r="R441" s="12"/>
      <c r="S441" s="2"/>
      <c r="T441" s="12"/>
      <c r="U441" s="12"/>
      <c r="V441" s="12"/>
      <c r="W441" s="12"/>
      <c r="X441" s="12"/>
      <c r="Y441" s="12"/>
      <c r="Z441" s="12"/>
    </row>
    <row r="442" spans="1:26" ht="15">
      <c r="A442" s="10"/>
      <c r="B442" s="24"/>
      <c r="C442" s="10"/>
      <c r="D442" s="10"/>
      <c r="E442" s="24"/>
      <c r="F442" s="25"/>
      <c r="G442" s="25"/>
      <c r="H442" s="25"/>
      <c r="I442" s="25"/>
      <c r="J442" s="25"/>
      <c r="K442" s="25"/>
      <c r="L442" s="25"/>
      <c r="M442" s="24"/>
      <c r="N442" s="24"/>
      <c r="O442" s="12"/>
      <c r="P442" s="12"/>
      <c r="Q442" s="12"/>
      <c r="R442" s="12"/>
      <c r="S442" s="2"/>
      <c r="T442" s="12"/>
      <c r="U442" s="12"/>
      <c r="V442" s="12"/>
      <c r="W442" s="12"/>
      <c r="X442" s="12"/>
      <c r="Y442" s="12"/>
      <c r="Z442" s="12"/>
    </row>
    <row r="443" spans="1:26" ht="15">
      <c r="A443" s="10"/>
      <c r="B443" s="24"/>
      <c r="C443" s="10"/>
      <c r="D443" s="10"/>
      <c r="E443" s="24"/>
      <c r="F443" s="25"/>
      <c r="G443" s="25"/>
      <c r="H443" s="25"/>
      <c r="I443" s="25"/>
      <c r="J443" s="25"/>
      <c r="K443" s="25"/>
      <c r="L443" s="25"/>
      <c r="M443" s="24"/>
      <c r="N443" s="24"/>
      <c r="O443" s="12"/>
      <c r="P443" s="12"/>
      <c r="Q443" s="12"/>
      <c r="R443" s="12"/>
      <c r="S443" s="2"/>
      <c r="T443" s="12"/>
      <c r="U443" s="12"/>
      <c r="V443" s="12"/>
      <c r="W443" s="12"/>
      <c r="X443" s="12"/>
      <c r="Y443" s="12"/>
      <c r="Z443" s="12"/>
    </row>
    <row r="444" spans="1:26" ht="15">
      <c r="A444" s="10"/>
      <c r="B444" s="24"/>
      <c r="C444" s="10"/>
      <c r="D444" s="10"/>
      <c r="E444" s="24"/>
      <c r="F444" s="25"/>
      <c r="G444" s="25"/>
      <c r="H444" s="25"/>
      <c r="I444" s="25"/>
      <c r="J444" s="25"/>
      <c r="K444" s="25"/>
      <c r="L444" s="25"/>
      <c r="M444" s="24"/>
      <c r="N444" s="24"/>
      <c r="O444" s="12"/>
      <c r="P444" s="12"/>
      <c r="Q444" s="12"/>
      <c r="R444" s="12"/>
      <c r="S444" s="2"/>
      <c r="T444" s="12"/>
      <c r="U444" s="12"/>
      <c r="V444" s="12"/>
      <c r="W444" s="12"/>
      <c r="X444" s="12"/>
      <c r="Y444" s="12"/>
      <c r="Z444" s="12"/>
    </row>
    <row r="445" spans="1:26" ht="15">
      <c r="A445" s="10"/>
      <c r="B445" s="24"/>
      <c r="C445" s="10"/>
      <c r="D445" s="10"/>
      <c r="E445" s="24"/>
      <c r="F445" s="25"/>
      <c r="G445" s="25"/>
      <c r="H445" s="25"/>
      <c r="I445" s="25"/>
      <c r="J445" s="25"/>
      <c r="K445" s="25"/>
      <c r="L445" s="25"/>
      <c r="M445" s="24"/>
      <c r="N445" s="24"/>
      <c r="O445" s="12"/>
      <c r="P445" s="12"/>
      <c r="Q445" s="12"/>
      <c r="R445" s="12"/>
      <c r="S445" s="2"/>
      <c r="T445" s="12"/>
      <c r="U445" s="12"/>
      <c r="V445" s="12"/>
      <c r="W445" s="12"/>
      <c r="X445" s="12"/>
      <c r="Y445" s="12"/>
      <c r="Z445" s="12"/>
    </row>
    <row r="446" spans="1:21" ht="15">
      <c r="A446" s="10"/>
      <c r="B446" s="24"/>
      <c r="C446" s="10"/>
      <c r="D446" s="10"/>
      <c r="E446" s="24"/>
      <c r="F446" s="25"/>
      <c r="G446" s="25"/>
      <c r="H446" s="25"/>
      <c r="I446" s="25"/>
      <c r="J446" s="25"/>
      <c r="K446" s="25"/>
      <c r="L446" s="25"/>
      <c r="M446" s="24"/>
      <c r="N446" s="24"/>
      <c r="O446" s="12"/>
      <c r="P446" s="12"/>
      <c r="Q446" s="12"/>
      <c r="R446" s="12"/>
      <c r="S446" s="2"/>
      <c r="T446" s="12"/>
      <c r="U446" s="12"/>
    </row>
    <row r="447" spans="1:21" ht="15">
      <c r="A447" s="10"/>
      <c r="B447" s="24"/>
      <c r="C447" s="10"/>
      <c r="D447" s="10"/>
      <c r="E447" s="24"/>
      <c r="F447" s="25"/>
      <c r="G447" s="25"/>
      <c r="H447" s="25"/>
      <c r="I447" s="25"/>
      <c r="J447" s="25"/>
      <c r="K447" s="25"/>
      <c r="L447" s="25"/>
      <c r="M447" s="24"/>
      <c r="N447" s="24"/>
      <c r="O447" s="12"/>
      <c r="P447" s="12"/>
      <c r="Q447" s="12"/>
      <c r="R447" s="12"/>
      <c r="S447" s="2"/>
      <c r="T447" s="12"/>
      <c r="U447" s="12"/>
    </row>
    <row r="448" spans="1:21" ht="15">
      <c r="A448" s="10"/>
      <c r="B448" s="24"/>
      <c r="C448" s="10"/>
      <c r="D448" s="10"/>
      <c r="E448" s="24"/>
      <c r="F448" s="25"/>
      <c r="G448" s="25"/>
      <c r="H448" s="25"/>
      <c r="I448" s="25"/>
      <c r="J448" s="25"/>
      <c r="K448" s="25"/>
      <c r="L448" s="25"/>
      <c r="M448" s="24"/>
      <c r="N448" s="24"/>
      <c r="O448" s="12"/>
      <c r="P448" s="12"/>
      <c r="Q448" s="12"/>
      <c r="R448" s="12"/>
      <c r="S448" s="2"/>
      <c r="T448" s="12"/>
      <c r="U448" s="12"/>
    </row>
    <row r="449" spans="1:21" ht="15">
      <c r="A449" s="10"/>
      <c r="B449" s="24"/>
      <c r="C449" s="10"/>
      <c r="D449" s="10"/>
      <c r="E449" s="24"/>
      <c r="F449" s="25"/>
      <c r="G449" s="25"/>
      <c r="H449" s="25"/>
      <c r="I449" s="25"/>
      <c r="J449" s="25"/>
      <c r="K449" s="25"/>
      <c r="L449" s="25"/>
      <c r="M449" s="24"/>
      <c r="N449" s="24"/>
      <c r="O449" s="12"/>
      <c r="P449" s="12"/>
      <c r="Q449" s="12"/>
      <c r="R449" s="12"/>
      <c r="S449" s="2"/>
      <c r="T449" s="12"/>
      <c r="U449" s="12"/>
    </row>
    <row r="450" spans="1:21" ht="15">
      <c r="A450" s="10"/>
      <c r="B450" s="24"/>
      <c r="C450" s="10"/>
      <c r="D450" s="10"/>
      <c r="E450" s="24"/>
      <c r="F450" s="25"/>
      <c r="G450" s="25"/>
      <c r="H450" s="25"/>
      <c r="I450" s="25"/>
      <c r="J450" s="25"/>
      <c r="K450" s="25"/>
      <c r="L450" s="25"/>
      <c r="M450" s="24"/>
      <c r="N450" s="24"/>
      <c r="O450" s="12"/>
      <c r="P450" s="12"/>
      <c r="Q450" s="12"/>
      <c r="R450" s="12"/>
      <c r="S450" s="2"/>
      <c r="T450" s="12"/>
      <c r="U450" s="12"/>
    </row>
    <row r="451" spans="1:21" ht="15">
      <c r="A451" s="10"/>
      <c r="B451" s="24"/>
      <c r="C451" s="10"/>
      <c r="D451" s="10"/>
      <c r="E451" s="24"/>
      <c r="F451" s="25"/>
      <c r="G451" s="25"/>
      <c r="H451" s="25"/>
      <c r="I451" s="25"/>
      <c r="J451" s="25"/>
      <c r="K451" s="25"/>
      <c r="L451" s="25"/>
      <c r="M451" s="24"/>
      <c r="N451" s="24"/>
      <c r="O451" s="12"/>
      <c r="P451" s="12"/>
      <c r="Q451" s="12"/>
      <c r="R451" s="12"/>
      <c r="S451" s="2"/>
      <c r="T451" s="12"/>
      <c r="U451" s="12"/>
    </row>
  </sheetData>
  <sheetProtection/>
  <mergeCells count="165">
    <mergeCell ref="A1:L2"/>
    <mergeCell ref="J11:J12"/>
    <mergeCell ref="D49:D54"/>
    <mergeCell ref="D31:D36"/>
    <mergeCell ref="K11:K12"/>
    <mergeCell ref="L11:L12"/>
    <mergeCell ref="E11:E12"/>
    <mergeCell ref="D25:D30"/>
    <mergeCell ref="G11:G12"/>
    <mergeCell ref="H11:H12"/>
    <mergeCell ref="B37:B42"/>
    <mergeCell ref="C18:C24"/>
    <mergeCell ref="M98:M103"/>
    <mergeCell ref="D55:D60"/>
    <mergeCell ref="M55:M56"/>
    <mergeCell ref="C55:C60"/>
    <mergeCell ref="I71:I72"/>
    <mergeCell ref="J71:J72"/>
    <mergeCell ref="K71:K72"/>
    <mergeCell ref="G71:G72"/>
    <mergeCell ref="C31:C36"/>
    <mergeCell ref="D37:D42"/>
    <mergeCell ref="F71:F72"/>
    <mergeCell ref="F11:F12"/>
    <mergeCell ref="M57:M60"/>
    <mergeCell ref="I11:I12"/>
    <mergeCell ref="C49:C54"/>
    <mergeCell ref="M68:M73"/>
    <mergeCell ref="D61:D66"/>
    <mergeCell ref="B49:B54"/>
    <mergeCell ref="N92:N97"/>
    <mergeCell ref="N74:N79"/>
    <mergeCell ref="E71:E72"/>
    <mergeCell ref="M80:M85"/>
    <mergeCell ref="L71:L72"/>
    <mergeCell ref="M74:M79"/>
    <mergeCell ref="M92:M96"/>
    <mergeCell ref="D92:D97"/>
    <mergeCell ref="B61:B66"/>
    <mergeCell ref="N80:N85"/>
    <mergeCell ref="A18:A24"/>
    <mergeCell ref="B18:B24"/>
    <mergeCell ref="N11:N17"/>
    <mergeCell ref="C67:C73"/>
    <mergeCell ref="C61:C66"/>
    <mergeCell ref="C74:C79"/>
    <mergeCell ref="N67:N73"/>
    <mergeCell ref="A37:A42"/>
    <mergeCell ref="N37:N42"/>
    <mergeCell ref="M104:M109"/>
    <mergeCell ref="C3:C4"/>
    <mergeCell ref="M15:M17"/>
    <mergeCell ref="N18:N24"/>
    <mergeCell ref="D18:D24"/>
    <mergeCell ref="N104:N109"/>
    <mergeCell ref="N98:N103"/>
    <mergeCell ref="N86:N91"/>
    <mergeCell ref="H71:H72"/>
    <mergeCell ref="F3:G3"/>
    <mergeCell ref="H3:H4"/>
    <mergeCell ref="N61:N66"/>
    <mergeCell ref="A5:D10"/>
    <mergeCell ref="A3:A4"/>
    <mergeCell ref="B3:B4"/>
    <mergeCell ref="C37:C42"/>
    <mergeCell ref="B11:B17"/>
    <mergeCell ref="M61:M63"/>
    <mergeCell ref="C11:C17"/>
    <mergeCell ref="D11:D17"/>
    <mergeCell ref="S3:S4"/>
    <mergeCell ref="O3:O4"/>
    <mergeCell ref="P3:P4"/>
    <mergeCell ref="Q3:Q4"/>
    <mergeCell ref="R3:R4"/>
    <mergeCell ref="M31:M32"/>
    <mergeCell ref="M18:M24"/>
    <mergeCell ref="N5:N10"/>
    <mergeCell ref="N43:N48"/>
    <mergeCell ref="N25:N30"/>
    <mergeCell ref="M25:M30"/>
    <mergeCell ref="N31:N36"/>
    <mergeCell ref="M33:M36"/>
    <mergeCell ref="M13:M14"/>
    <mergeCell ref="M43:M48"/>
    <mergeCell ref="A11:A17"/>
    <mergeCell ref="C110:C115"/>
    <mergeCell ref="C25:C30"/>
    <mergeCell ref="B25:B30"/>
    <mergeCell ref="B43:B48"/>
    <mergeCell ref="A43:A48"/>
    <mergeCell ref="C43:C48"/>
    <mergeCell ref="B55:B60"/>
    <mergeCell ref="B31:B36"/>
    <mergeCell ref="A31:A36"/>
    <mergeCell ref="A25:A30"/>
    <mergeCell ref="A134:A139"/>
    <mergeCell ref="A128:A133"/>
    <mergeCell ref="B128:B133"/>
    <mergeCell ref="C128:C133"/>
    <mergeCell ref="B134:B139"/>
    <mergeCell ref="C134:C139"/>
    <mergeCell ref="B98:B103"/>
    <mergeCell ref="B86:B91"/>
    <mergeCell ref="C86:C91"/>
    <mergeCell ref="C98:C103"/>
    <mergeCell ref="B67:B73"/>
    <mergeCell ref="B80:B85"/>
    <mergeCell ref="B74:B79"/>
    <mergeCell ref="B92:B97"/>
    <mergeCell ref="C92:C97"/>
    <mergeCell ref="C80:C85"/>
    <mergeCell ref="A116:A121"/>
    <mergeCell ref="A110:A115"/>
    <mergeCell ref="A104:A109"/>
    <mergeCell ref="A122:A127"/>
    <mergeCell ref="B122:B127"/>
    <mergeCell ref="B104:B109"/>
    <mergeCell ref="B110:B115"/>
    <mergeCell ref="B116:B121"/>
    <mergeCell ref="D128:D133"/>
    <mergeCell ref="N128:N133"/>
    <mergeCell ref="N122:N127"/>
    <mergeCell ref="N116:N121"/>
    <mergeCell ref="N110:N115"/>
    <mergeCell ref="D122:D127"/>
    <mergeCell ref="M110:M115"/>
    <mergeCell ref="D134:D139"/>
    <mergeCell ref="M134:M139"/>
    <mergeCell ref="C116:C121"/>
    <mergeCell ref="C104:C109"/>
    <mergeCell ref="C122:C127"/>
    <mergeCell ref="M122:M127"/>
    <mergeCell ref="D104:D109"/>
    <mergeCell ref="D116:D121"/>
    <mergeCell ref="M116:M121"/>
    <mergeCell ref="D110:D115"/>
    <mergeCell ref="N134:N139"/>
    <mergeCell ref="M128:M133"/>
    <mergeCell ref="N3:N4"/>
    <mergeCell ref="M3:M4"/>
    <mergeCell ref="N49:N54"/>
    <mergeCell ref="M37:M42"/>
    <mergeCell ref="M64:M65"/>
    <mergeCell ref="N55:N60"/>
    <mergeCell ref="M49:M54"/>
    <mergeCell ref="M86:M91"/>
    <mergeCell ref="A61:A66"/>
    <mergeCell ref="A49:A54"/>
    <mergeCell ref="A98:A103"/>
    <mergeCell ref="A80:A85"/>
    <mergeCell ref="A67:A73"/>
    <mergeCell ref="A86:A91"/>
    <mergeCell ref="A92:A97"/>
    <mergeCell ref="A74:A79"/>
    <mergeCell ref="A55:A60"/>
    <mergeCell ref="D98:D103"/>
    <mergeCell ref="E3:E4"/>
    <mergeCell ref="D67:D73"/>
    <mergeCell ref="D80:D85"/>
    <mergeCell ref="D74:D79"/>
    <mergeCell ref="M5:M10"/>
    <mergeCell ref="D86:D91"/>
    <mergeCell ref="D43:D48"/>
    <mergeCell ref="D3:D4"/>
    <mergeCell ref="I3:L3"/>
  </mergeCells>
  <printOptions horizontalCentered="1"/>
  <pageMargins left="0" right="0" top="0.15748031496062992" bottom="0.15748031496062992" header="0.11811023622047245" footer="0.11811023622047245"/>
  <pageSetup fitToWidth="0" horizontalDpi="600" verticalDpi="600" orientation="landscape" paperSize="9" scale="49" r:id="rId1"/>
  <rowBreaks count="12" manualBreakCount="12">
    <brk id="11" max="13" man="1"/>
    <brk id="19" max="13" man="1"/>
    <brk id="33" max="13" man="1"/>
    <brk id="46" max="13" man="1"/>
    <brk id="55" max="13" man="1"/>
    <brk id="64" max="13" man="1"/>
    <brk id="76" max="13" man="1"/>
    <brk id="87" max="13" man="1"/>
    <brk id="95" max="13" man="1"/>
    <brk id="109" max="13" man="1"/>
    <brk id="121" max="13" man="1"/>
    <brk id="131"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Никитина</cp:lastModifiedBy>
  <cp:lastPrinted>2021-02-04T05:09:43Z</cp:lastPrinted>
  <dcterms:created xsi:type="dcterms:W3CDTF">1996-10-08T23:32:33Z</dcterms:created>
  <dcterms:modified xsi:type="dcterms:W3CDTF">2021-02-04T05:49:36Z</dcterms:modified>
  <cp:category/>
  <cp:version/>
  <cp:contentType/>
  <cp:contentStatus/>
</cp:coreProperties>
</file>