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ikitinaIA\Desktop\Экономика\Отчет о ходе реализации мун. программ\2024\3 кв\"/>
    </mc:Choice>
  </mc:AlternateContent>
  <bookViews>
    <workbookView xWindow="0" yWindow="0" windowWidth="28800" windowHeight="11835" firstSheet="1" activeTab="4"/>
  </bookViews>
  <sheets>
    <sheet name="СВОД" sheetId="22" r:id="rId1"/>
    <sheet name="Разв. образ." sheetId="3" r:id="rId2"/>
    <sheet name="Соц. и дем. раз." sheetId="4" r:id="rId3"/>
    <sheet name="Культ. простр." sheetId="13" r:id="rId4"/>
    <sheet name="Разв. физ. кул." sheetId="21" r:id="rId5"/>
    <sheet name="Поддер. занят." sheetId="5" r:id="rId6"/>
    <sheet name="Разв. агропром." sheetId="20" r:id="rId7"/>
    <sheet name="Жилищ. сфер." sheetId="2" r:id="rId8"/>
    <sheet name="Жил.-ком." sheetId="19" r:id="rId9"/>
    <sheet name="Проф. правонар." sheetId="6" r:id="rId10"/>
    <sheet name="Укрепл. межнац." sheetId="7" r:id="rId11"/>
    <sheet name="Безоп. жизн." sheetId="8" r:id="rId12"/>
    <sheet name="Эколог. без." sheetId="15" r:id="rId13"/>
    <sheet name="Разв. эконом." sheetId="14" r:id="rId14"/>
    <sheet name="Цифр. разв." sheetId="9" r:id="rId15"/>
    <sheet name="Совр. трансп." sheetId="16" r:id="rId16"/>
    <sheet name="Управ. мун. фин." sheetId="10" r:id="rId17"/>
    <sheet name="Разв. гражд. общ." sheetId="11" r:id="rId18"/>
    <sheet name="Управ. муниц. имущ." sheetId="17" r:id="rId19"/>
    <sheet name="Муниц. служ." sheetId="1" r:id="rId20"/>
    <sheet name="Содер. гор. тер." sheetId="18" r:id="rId21"/>
    <sheet name="Устойч. разв. КМНС" sheetId="12" r:id="rId22"/>
  </sheets>
  <definedNames>
    <definedName name="_xlnm.Print_Area" localSheetId="1">'Разв. образ.'!$A$1:$H$47</definedName>
  </definedNames>
  <calcPr calcId="152511" iterate="1"/>
</workbook>
</file>

<file path=xl/calcChain.xml><?xml version="1.0" encoding="utf-8"?>
<calcChain xmlns="http://schemas.openxmlformats.org/spreadsheetml/2006/main">
  <c r="F7" i="21" l="1"/>
  <c r="E25" i="1" l="1"/>
  <c r="D30" i="17"/>
  <c r="E3" i="22"/>
  <c r="E30" i="12" l="1"/>
  <c r="E17" i="3" l="1"/>
  <c r="E20" i="16" l="1"/>
  <c r="F35" i="9"/>
  <c r="E17" i="15" l="1"/>
  <c r="F17" i="15" s="1"/>
  <c r="D17" i="15"/>
  <c r="F15" i="15"/>
  <c r="E10" i="15"/>
  <c r="E9" i="6" l="1"/>
  <c r="E4" i="6" s="1"/>
  <c r="F27" i="12"/>
  <c r="F15" i="12"/>
  <c r="F17" i="12"/>
  <c r="F20" i="12"/>
  <c r="F22" i="12"/>
  <c r="F25" i="12"/>
  <c r="F30" i="12"/>
  <c r="F35" i="12"/>
  <c r="F40" i="12"/>
  <c r="F45" i="12"/>
  <c r="E3" i="12"/>
  <c r="E4" i="12"/>
  <c r="E6" i="12"/>
  <c r="D4" i="12"/>
  <c r="D5" i="12"/>
  <c r="D6" i="12"/>
  <c r="D3" i="12"/>
  <c r="E38" i="12"/>
  <c r="E42" i="12" s="1"/>
  <c r="F42" i="12" s="1"/>
  <c r="E39" i="12"/>
  <c r="E41" i="12"/>
  <c r="D39" i="12"/>
  <c r="D40" i="12"/>
  <c r="D41" i="12"/>
  <c r="D38" i="12"/>
  <c r="E28" i="12"/>
  <c r="E29" i="12"/>
  <c r="E31" i="12"/>
  <c r="D29" i="12"/>
  <c r="D30" i="12"/>
  <c r="D31" i="12"/>
  <c r="D28" i="12"/>
  <c r="E8" i="12"/>
  <c r="E9" i="12"/>
  <c r="E10" i="12"/>
  <c r="E5" i="12" s="1"/>
  <c r="F5" i="12" s="1"/>
  <c r="E11" i="12"/>
  <c r="D9" i="12"/>
  <c r="D10" i="12"/>
  <c r="D11" i="12"/>
  <c r="D8" i="12"/>
  <c r="E47" i="12"/>
  <c r="F47" i="12" s="1"/>
  <c r="D47" i="12"/>
  <c r="E37" i="12"/>
  <c r="F37" i="12" s="1"/>
  <c r="D37" i="12"/>
  <c r="E32" i="12"/>
  <c r="F32" i="12" s="1"/>
  <c r="E27" i="12"/>
  <c r="D27" i="12"/>
  <c r="E22" i="12"/>
  <c r="D22" i="12"/>
  <c r="E17" i="12"/>
  <c r="D17" i="12"/>
  <c r="F10" i="12" l="1"/>
  <c r="E12" i="12"/>
  <c r="F12" i="12" s="1"/>
  <c r="E7" i="12"/>
  <c r="F7" i="12" s="1"/>
  <c r="D7" i="12"/>
  <c r="D42" i="12"/>
  <c r="D32" i="12"/>
  <c r="D12" i="12"/>
  <c r="F15" i="18"/>
  <c r="F20" i="18"/>
  <c r="F25" i="18"/>
  <c r="F30" i="18"/>
  <c r="F35" i="18"/>
  <c r="F45" i="18"/>
  <c r="E3" i="18"/>
  <c r="E4" i="18"/>
  <c r="E6" i="18"/>
  <c r="D4" i="18"/>
  <c r="D6" i="18"/>
  <c r="D3" i="18"/>
  <c r="E38" i="18"/>
  <c r="E39" i="18"/>
  <c r="E40" i="18"/>
  <c r="E41" i="18"/>
  <c r="D39" i="18"/>
  <c r="D40" i="18"/>
  <c r="D41" i="18"/>
  <c r="D38" i="18"/>
  <c r="E8" i="18"/>
  <c r="E9" i="18"/>
  <c r="E10" i="18"/>
  <c r="E11" i="18"/>
  <c r="D9" i="18"/>
  <c r="D10" i="18"/>
  <c r="D11" i="18"/>
  <c r="D8" i="18"/>
  <c r="E5" i="18" l="1"/>
  <c r="F5" i="18" s="1"/>
  <c r="F40" i="18"/>
  <c r="D5" i="18"/>
  <c r="F10" i="18"/>
  <c r="E47" i="18"/>
  <c r="D47" i="18"/>
  <c r="E42" i="18"/>
  <c r="D42" i="18"/>
  <c r="E37" i="18"/>
  <c r="D37" i="18"/>
  <c r="F37" i="18" s="1"/>
  <c r="E32" i="18"/>
  <c r="D32" i="18"/>
  <c r="E27" i="18"/>
  <c r="D27" i="18"/>
  <c r="E22" i="18"/>
  <c r="D22" i="18"/>
  <c r="F22" i="18" s="1"/>
  <c r="E17" i="18"/>
  <c r="D17" i="18"/>
  <c r="F17" i="18" s="1"/>
  <c r="E12" i="18"/>
  <c r="D12" i="18"/>
  <c r="D7" i="18"/>
  <c r="E7" i="18" l="1"/>
  <c r="F7" i="18" s="1"/>
  <c r="F47" i="18"/>
  <c r="F42" i="18"/>
  <c r="F32" i="18"/>
  <c r="F27" i="18"/>
  <c r="F12" i="18"/>
  <c r="F15" i="1"/>
  <c r="F20" i="1"/>
  <c r="F29" i="1"/>
  <c r="F30" i="1"/>
  <c r="F33" i="1"/>
  <c r="F34" i="1"/>
  <c r="E3" i="1"/>
  <c r="E6" i="1"/>
  <c r="D4" i="1"/>
  <c r="D6" i="1"/>
  <c r="D3" i="1"/>
  <c r="E23" i="1"/>
  <c r="E24" i="1"/>
  <c r="E4" i="1" s="1"/>
  <c r="E4" i="22" s="1"/>
  <c r="E26" i="1"/>
  <c r="D24" i="1"/>
  <c r="F24" i="1" s="1"/>
  <c r="D25" i="1"/>
  <c r="D26" i="1"/>
  <c r="D23" i="1"/>
  <c r="E8" i="1"/>
  <c r="E9" i="1"/>
  <c r="E10" i="1"/>
  <c r="E11" i="1"/>
  <c r="D9" i="1"/>
  <c r="D10" i="1"/>
  <c r="F10" i="1" s="1"/>
  <c r="D11" i="1"/>
  <c r="D8" i="1"/>
  <c r="E37" i="1"/>
  <c r="F37" i="1" s="1"/>
  <c r="D37" i="1"/>
  <c r="E32" i="1"/>
  <c r="D32" i="1"/>
  <c r="E22" i="1"/>
  <c r="D22" i="1"/>
  <c r="F22" i="1" s="1"/>
  <c r="E17" i="1"/>
  <c r="D17" i="1"/>
  <c r="F15" i="17"/>
  <c r="F20" i="17"/>
  <c r="F25" i="17"/>
  <c r="F30" i="17"/>
  <c r="F35" i="17"/>
  <c r="F37" i="17"/>
  <c r="E3" i="17"/>
  <c r="E4" i="17"/>
  <c r="E6" i="17"/>
  <c r="D4" i="17"/>
  <c r="D6" i="17"/>
  <c r="D3" i="17"/>
  <c r="E28" i="17"/>
  <c r="E32" i="17" s="1"/>
  <c r="E29" i="17"/>
  <c r="E31" i="17"/>
  <c r="D29" i="17"/>
  <c r="D32" i="17" s="1"/>
  <c r="D31" i="17"/>
  <c r="D28" i="17"/>
  <c r="E8" i="17"/>
  <c r="E9" i="17"/>
  <c r="E10" i="17"/>
  <c r="E5" i="17" s="1"/>
  <c r="E11" i="17"/>
  <c r="D9" i="17"/>
  <c r="D10" i="17"/>
  <c r="D5" i="17" s="1"/>
  <c r="D11" i="17"/>
  <c r="D8" i="17"/>
  <c r="E37" i="17"/>
  <c r="D37" i="17"/>
  <c r="E27" i="17"/>
  <c r="D27" i="17"/>
  <c r="E22" i="17"/>
  <c r="D22" i="17"/>
  <c r="F22" i="17" s="1"/>
  <c r="E17" i="17"/>
  <c r="D17" i="17"/>
  <c r="F15" i="11"/>
  <c r="F20" i="11"/>
  <c r="F22" i="11"/>
  <c r="F25" i="11"/>
  <c r="F27" i="11"/>
  <c r="F35" i="11"/>
  <c r="E3" i="11"/>
  <c r="E4" i="11"/>
  <c r="E6" i="11"/>
  <c r="D4" i="11"/>
  <c r="D6" i="11"/>
  <c r="D3" i="11"/>
  <c r="E28" i="11"/>
  <c r="E32" i="11" s="1"/>
  <c r="E29" i="11"/>
  <c r="E30" i="11"/>
  <c r="E31" i="11"/>
  <c r="D29" i="11"/>
  <c r="D30" i="11"/>
  <c r="D31" i="11"/>
  <c r="D28" i="11"/>
  <c r="E8" i="11"/>
  <c r="E9" i="11"/>
  <c r="E10" i="11"/>
  <c r="E5" i="11" s="1"/>
  <c r="E11" i="11"/>
  <c r="D9" i="11"/>
  <c r="D10" i="11"/>
  <c r="D11" i="11"/>
  <c r="D8" i="11"/>
  <c r="E37" i="11"/>
  <c r="D37" i="11"/>
  <c r="E27" i="11"/>
  <c r="D27" i="11"/>
  <c r="E22" i="11"/>
  <c r="D22" i="11"/>
  <c r="E17" i="11"/>
  <c r="F17" i="11" s="1"/>
  <c r="D17" i="11"/>
  <c r="F15" i="10"/>
  <c r="F17" i="10"/>
  <c r="F25" i="10"/>
  <c r="E3" i="10"/>
  <c r="E4" i="10"/>
  <c r="E5" i="10"/>
  <c r="E6" i="10"/>
  <c r="D4" i="10"/>
  <c r="D6" i="10"/>
  <c r="D3" i="10"/>
  <c r="E18" i="10"/>
  <c r="E22" i="10" s="1"/>
  <c r="E19" i="10"/>
  <c r="E20" i="10"/>
  <c r="E21" i="10"/>
  <c r="D19" i="10"/>
  <c r="D20" i="10"/>
  <c r="D5" i="10" s="1"/>
  <c r="D21" i="10"/>
  <c r="E8" i="10"/>
  <c r="E9" i="10"/>
  <c r="E10" i="10"/>
  <c r="E12" i="10" s="1"/>
  <c r="F12" i="10" s="1"/>
  <c r="E11" i="10"/>
  <c r="D9" i="10"/>
  <c r="D12" i="10" s="1"/>
  <c r="D10" i="10"/>
  <c r="D11" i="10"/>
  <c r="D18" i="10"/>
  <c r="D8" i="10"/>
  <c r="E32" i="10"/>
  <c r="D32" i="10"/>
  <c r="F32" i="10" s="1"/>
  <c r="E27" i="10"/>
  <c r="D27" i="10"/>
  <c r="E17" i="10"/>
  <c r="D17" i="10"/>
  <c r="F32" i="17" l="1"/>
  <c r="F37" i="11"/>
  <c r="D5" i="11"/>
  <c r="F30" i="11"/>
  <c r="F27" i="17"/>
  <c r="D12" i="17"/>
  <c r="F17" i="17"/>
  <c r="F25" i="1"/>
  <c r="E12" i="1"/>
  <c r="D5" i="1"/>
  <c r="D7" i="1" s="1"/>
  <c r="F32" i="1"/>
  <c r="F4" i="1"/>
  <c r="E5" i="1"/>
  <c r="F5" i="1" s="1"/>
  <c r="E27" i="1"/>
  <c r="F3" i="1"/>
  <c r="F23" i="1"/>
  <c r="D27" i="1"/>
  <c r="F5" i="11"/>
  <c r="D7" i="11"/>
  <c r="F10" i="11"/>
  <c r="E7" i="11"/>
  <c r="E12" i="11"/>
  <c r="F12" i="11" s="1"/>
  <c r="F20" i="10"/>
  <c r="F5" i="10"/>
  <c r="E7" i="10"/>
  <c r="F10" i="10"/>
  <c r="E7" i="17"/>
  <c r="F5" i="17"/>
  <c r="F10" i="17"/>
  <c r="E12" i="17"/>
  <c r="D12" i="1"/>
  <c r="F12" i="1" s="1"/>
  <c r="D7" i="17"/>
  <c r="D32" i="11"/>
  <c r="F32" i="11" s="1"/>
  <c r="D12" i="11"/>
  <c r="D7" i="10"/>
  <c r="D22" i="10"/>
  <c r="F22" i="10" s="1"/>
  <c r="F45" i="16"/>
  <c r="F35" i="16"/>
  <c r="F30" i="16"/>
  <c r="F29" i="16"/>
  <c r="F25" i="16"/>
  <c r="F15" i="16"/>
  <c r="E41" i="16"/>
  <c r="E40" i="16"/>
  <c r="F40" i="16" s="1"/>
  <c r="E39" i="16"/>
  <c r="E38" i="16"/>
  <c r="E42" i="16" s="1"/>
  <c r="F42" i="16" s="1"/>
  <c r="D41" i="16"/>
  <c r="D40" i="16"/>
  <c r="D39" i="16"/>
  <c r="D38" i="16"/>
  <c r="E21" i="16"/>
  <c r="E6" i="16"/>
  <c r="E22" i="16"/>
  <c r="E19" i="16"/>
  <c r="E18" i="16"/>
  <c r="D21" i="16"/>
  <c r="D20" i="16"/>
  <c r="D5" i="16" s="1"/>
  <c r="D19" i="16"/>
  <c r="D4" i="16" s="1"/>
  <c r="D18" i="16"/>
  <c r="E11" i="16"/>
  <c r="E10" i="16"/>
  <c r="F10" i="16" s="1"/>
  <c r="E9" i="16"/>
  <c r="E8" i="16"/>
  <c r="E3" i="16" s="1"/>
  <c r="D11" i="16"/>
  <c r="D6" i="16" s="1"/>
  <c r="D10" i="16"/>
  <c r="D12" i="16" s="1"/>
  <c r="D9" i="16"/>
  <c r="D8" i="16"/>
  <c r="D3" i="16" s="1"/>
  <c r="E47" i="16"/>
  <c r="F47" i="16" s="1"/>
  <c r="D47" i="16"/>
  <c r="D42" i="16"/>
  <c r="E37" i="16"/>
  <c r="D37" i="16"/>
  <c r="E32" i="16"/>
  <c r="D32" i="16"/>
  <c r="E27" i="16"/>
  <c r="D27" i="16"/>
  <c r="E17" i="16"/>
  <c r="F17" i="16" s="1"/>
  <c r="D17" i="16"/>
  <c r="F25" i="9"/>
  <c r="F20" i="9"/>
  <c r="F15" i="9"/>
  <c r="E31" i="9"/>
  <c r="E30" i="9"/>
  <c r="F30" i="9" s="1"/>
  <c r="E29" i="9"/>
  <c r="E28" i="9"/>
  <c r="E32" i="9" s="1"/>
  <c r="F32" i="9" s="1"/>
  <c r="D31" i="9"/>
  <c r="D6" i="9" s="1"/>
  <c r="D30" i="9"/>
  <c r="D32" i="9" s="1"/>
  <c r="D29" i="9"/>
  <c r="D28" i="9"/>
  <c r="E11" i="9"/>
  <c r="E6" i="9" s="1"/>
  <c r="E10" i="9"/>
  <c r="E12" i="9" s="1"/>
  <c r="E9" i="9"/>
  <c r="E4" i="9"/>
  <c r="E8" i="9"/>
  <c r="E3" i="9" s="1"/>
  <c r="D11" i="9"/>
  <c r="D10" i="9"/>
  <c r="D5" i="9" s="1"/>
  <c r="D9" i="9"/>
  <c r="D12" i="9" s="1"/>
  <c r="D4" i="9"/>
  <c r="D8" i="9"/>
  <c r="D3" i="9" s="1"/>
  <c r="E37" i="9"/>
  <c r="F37" i="9" s="1"/>
  <c r="D37" i="9"/>
  <c r="E27" i="9"/>
  <c r="D27" i="9"/>
  <c r="E22" i="9"/>
  <c r="F22" i="9" s="1"/>
  <c r="D22" i="9"/>
  <c r="E17" i="9"/>
  <c r="F17" i="9" s="1"/>
  <c r="D17" i="9"/>
  <c r="F40" i="14"/>
  <c r="F30" i="14"/>
  <c r="F25" i="14"/>
  <c r="F22" i="14"/>
  <c r="F20" i="14"/>
  <c r="F19" i="14"/>
  <c r="F15" i="14"/>
  <c r="F14" i="14"/>
  <c r="F9" i="14"/>
  <c r="E36" i="14"/>
  <c r="E37" i="14" s="1"/>
  <c r="E35" i="14"/>
  <c r="E34" i="14"/>
  <c r="E33" i="14"/>
  <c r="E3" i="14"/>
  <c r="D36" i="14"/>
  <c r="D6" i="14" s="1"/>
  <c r="D35" i="14"/>
  <c r="D34" i="14"/>
  <c r="D33" i="14"/>
  <c r="E11" i="14"/>
  <c r="E6" i="14" s="1"/>
  <c r="E10" i="14"/>
  <c r="E5" i="14" s="1"/>
  <c r="E9" i="14"/>
  <c r="E4" i="14" s="1"/>
  <c r="E8" i="14"/>
  <c r="D11" i="14"/>
  <c r="D10" i="14"/>
  <c r="D5" i="14" s="1"/>
  <c r="D9" i="14"/>
  <c r="D4" i="14" s="1"/>
  <c r="D8" i="14"/>
  <c r="D3" i="14" s="1"/>
  <c r="E42" i="14"/>
  <c r="F42" i="14" s="1"/>
  <c r="D42" i="14"/>
  <c r="E32" i="14"/>
  <c r="F32" i="14" s="1"/>
  <c r="D32" i="14"/>
  <c r="E27" i="14"/>
  <c r="F27" i="14" s="1"/>
  <c r="D27" i="14"/>
  <c r="E22" i="14"/>
  <c r="D22" i="14"/>
  <c r="E17" i="14"/>
  <c r="F17" i="14" s="1"/>
  <c r="D17" i="14"/>
  <c r="F49" i="15"/>
  <c r="F40" i="15"/>
  <c r="F35" i="15"/>
  <c r="F29" i="15"/>
  <c r="F22" i="15"/>
  <c r="F20" i="15"/>
  <c r="E46" i="15"/>
  <c r="E45" i="15"/>
  <c r="E44" i="15"/>
  <c r="F44" i="15" s="1"/>
  <c r="E43" i="15"/>
  <c r="D46" i="15"/>
  <c r="D47" i="15" s="1"/>
  <c r="D45" i="15"/>
  <c r="D44" i="15"/>
  <c r="D43" i="15"/>
  <c r="E26" i="15"/>
  <c r="E25" i="15"/>
  <c r="E24" i="15"/>
  <c r="F24" i="15" s="1"/>
  <c r="E23" i="15"/>
  <c r="D26" i="15"/>
  <c r="D25" i="15"/>
  <c r="D24" i="15"/>
  <c r="D23" i="15"/>
  <c r="E11" i="15"/>
  <c r="E6" i="15" s="1"/>
  <c r="E9" i="15"/>
  <c r="E8" i="15"/>
  <c r="E3" i="15" s="1"/>
  <c r="D11" i="15"/>
  <c r="D6" i="15" s="1"/>
  <c r="D10" i="15"/>
  <c r="D9" i="15"/>
  <c r="D8" i="15"/>
  <c r="D3" i="15" s="1"/>
  <c r="E52" i="15"/>
  <c r="F52" i="15" s="1"/>
  <c r="D52" i="15"/>
  <c r="E42" i="15"/>
  <c r="F42" i="15" s="1"/>
  <c r="D42" i="15"/>
  <c r="E37" i="15"/>
  <c r="D37" i="15"/>
  <c r="E32" i="15"/>
  <c r="F32" i="15" s="1"/>
  <c r="D32" i="15"/>
  <c r="E22" i="15"/>
  <c r="D22" i="15"/>
  <c r="F50" i="8"/>
  <c r="F40" i="8"/>
  <c r="F30" i="8"/>
  <c r="F25" i="8"/>
  <c r="F20" i="8"/>
  <c r="F15" i="8"/>
  <c r="E46" i="8"/>
  <c r="E45" i="8"/>
  <c r="F45" i="8" s="1"/>
  <c r="E44" i="8"/>
  <c r="E43" i="8"/>
  <c r="D46" i="8"/>
  <c r="D45" i="8"/>
  <c r="D44" i="8"/>
  <c r="D43" i="8"/>
  <c r="D47" i="8" s="1"/>
  <c r="E36" i="8"/>
  <c r="E35" i="8"/>
  <c r="E34" i="8"/>
  <c r="E33" i="8"/>
  <c r="D36" i="8"/>
  <c r="D35" i="8"/>
  <c r="D34" i="8"/>
  <c r="D33" i="8"/>
  <c r="E11" i="8"/>
  <c r="E6" i="8" s="1"/>
  <c r="E10" i="8"/>
  <c r="E5" i="8" s="1"/>
  <c r="E9" i="8"/>
  <c r="E4" i="8" s="1"/>
  <c r="E8" i="8"/>
  <c r="E3" i="8"/>
  <c r="D11" i="8"/>
  <c r="D6" i="8" s="1"/>
  <c r="D10" i="8"/>
  <c r="F10" i="8" s="1"/>
  <c r="D9" i="8"/>
  <c r="D4" i="8" s="1"/>
  <c r="D8" i="8"/>
  <c r="D3" i="8"/>
  <c r="E17" i="8"/>
  <c r="F17" i="8" s="1"/>
  <c r="D17" i="8"/>
  <c r="C52" i="8"/>
  <c r="C51" i="8"/>
  <c r="C50" i="8"/>
  <c r="C49" i="8"/>
  <c r="C48" i="8"/>
  <c r="C27" i="8"/>
  <c r="C26" i="8"/>
  <c r="C25" i="8"/>
  <c r="C24" i="8"/>
  <c r="C23" i="8"/>
  <c r="E52" i="8"/>
  <c r="F52" i="8" s="1"/>
  <c r="D52" i="8"/>
  <c r="E42" i="8"/>
  <c r="D42" i="8"/>
  <c r="F42" i="8" s="1"/>
  <c r="D37" i="8"/>
  <c r="E32" i="8"/>
  <c r="D32" i="8"/>
  <c r="E27" i="8"/>
  <c r="F27" i="8" s="1"/>
  <c r="D27" i="8"/>
  <c r="E22" i="8"/>
  <c r="D22" i="8"/>
  <c r="F45" i="7"/>
  <c r="F40" i="7"/>
  <c r="F39" i="7"/>
  <c r="F30" i="7"/>
  <c r="F29" i="7"/>
  <c r="F25" i="7"/>
  <c r="F20" i="7"/>
  <c r="F19" i="7"/>
  <c r="F15" i="7"/>
  <c r="E36" i="7"/>
  <c r="E35" i="7"/>
  <c r="E34" i="7"/>
  <c r="E33" i="7"/>
  <c r="D36" i="7"/>
  <c r="D35" i="7"/>
  <c r="D34" i="7"/>
  <c r="D33" i="7"/>
  <c r="D37" i="7" s="1"/>
  <c r="E11" i="7"/>
  <c r="E6" i="7" s="1"/>
  <c r="E10" i="7"/>
  <c r="E9" i="7"/>
  <c r="E8" i="7"/>
  <c r="E3" i="7"/>
  <c r="D11" i="7"/>
  <c r="D6" i="7"/>
  <c r="D10" i="7"/>
  <c r="D5" i="7" s="1"/>
  <c r="D9" i="7"/>
  <c r="D4" i="7"/>
  <c r="D8" i="7"/>
  <c r="E47" i="7"/>
  <c r="D47" i="7"/>
  <c r="E42" i="7"/>
  <c r="F42" i="7" s="1"/>
  <c r="D42" i="7"/>
  <c r="E32" i="7"/>
  <c r="F32" i="7" s="1"/>
  <c r="D32" i="7"/>
  <c r="E27" i="7"/>
  <c r="F27" i="7" s="1"/>
  <c r="D27" i="7"/>
  <c r="E22" i="7"/>
  <c r="D22" i="7"/>
  <c r="F22" i="7" s="1"/>
  <c r="E17" i="7"/>
  <c r="F17" i="7" s="1"/>
  <c r="D17" i="7"/>
  <c r="E12" i="7"/>
  <c r="F45" i="6"/>
  <c r="F35" i="6"/>
  <c r="F32" i="6"/>
  <c r="F28" i="6"/>
  <c r="F24" i="6"/>
  <c r="F20" i="6"/>
  <c r="F19" i="6"/>
  <c r="F15" i="6"/>
  <c r="E11" i="6"/>
  <c r="E6" i="6" s="1"/>
  <c r="E10" i="6"/>
  <c r="E8" i="6"/>
  <c r="D11" i="6"/>
  <c r="D6" i="6" s="1"/>
  <c r="D10" i="6"/>
  <c r="D12" i="6" s="1"/>
  <c r="D9" i="6"/>
  <c r="D8" i="6"/>
  <c r="D3" i="6" s="1"/>
  <c r="E41" i="6"/>
  <c r="E40" i="6"/>
  <c r="F40" i="6" s="1"/>
  <c r="E39" i="6"/>
  <c r="E38" i="6"/>
  <c r="D41" i="6"/>
  <c r="D40" i="6"/>
  <c r="D39" i="6"/>
  <c r="D4" i="6" s="1"/>
  <c r="D38" i="6"/>
  <c r="E47" i="6"/>
  <c r="F47" i="6" s="1"/>
  <c r="D47" i="6"/>
  <c r="D42" i="6"/>
  <c r="E37" i="6"/>
  <c r="F37" i="6" s="1"/>
  <c r="D37" i="6"/>
  <c r="E32" i="6"/>
  <c r="D32" i="6"/>
  <c r="E27" i="6"/>
  <c r="D27" i="6"/>
  <c r="E22" i="6"/>
  <c r="F22" i="6" s="1"/>
  <c r="D22" i="6"/>
  <c r="E17" i="6"/>
  <c r="D17" i="6"/>
  <c r="F35" i="19"/>
  <c r="F34" i="19"/>
  <c r="F33" i="19"/>
  <c r="F25" i="19"/>
  <c r="F20" i="19"/>
  <c r="F19" i="19"/>
  <c r="F15" i="19"/>
  <c r="F14" i="19"/>
  <c r="E31" i="19"/>
  <c r="E30" i="19"/>
  <c r="E29" i="19"/>
  <c r="E28" i="19"/>
  <c r="D31" i="19"/>
  <c r="D30" i="19"/>
  <c r="D29" i="19"/>
  <c r="D28" i="19"/>
  <c r="E11" i="19"/>
  <c r="E6" i="19"/>
  <c r="E10" i="19"/>
  <c r="E12" i="19" s="1"/>
  <c r="E9" i="19"/>
  <c r="E8" i="19"/>
  <c r="E3" i="19" s="1"/>
  <c r="D11" i="19"/>
  <c r="D6" i="19" s="1"/>
  <c r="D10" i="19"/>
  <c r="D9" i="19"/>
  <c r="D4" i="19" s="1"/>
  <c r="D8" i="19"/>
  <c r="D3" i="19" s="1"/>
  <c r="E37" i="19"/>
  <c r="F37" i="19" s="1"/>
  <c r="D37" i="19"/>
  <c r="E27" i="19"/>
  <c r="D27" i="19"/>
  <c r="E22" i="19"/>
  <c r="D22" i="19"/>
  <c r="E17" i="19"/>
  <c r="D17" i="19"/>
  <c r="D32" i="19"/>
  <c r="F40" i="2"/>
  <c r="F30" i="2"/>
  <c r="F29" i="2"/>
  <c r="F28" i="2"/>
  <c r="F20" i="2"/>
  <c r="F19" i="2"/>
  <c r="F15" i="2"/>
  <c r="F14" i="2"/>
  <c r="E36" i="2"/>
  <c r="E35" i="2"/>
  <c r="F35" i="2" s="1"/>
  <c r="E34" i="2"/>
  <c r="E33" i="2"/>
  <c r="D36" i="2"/>
  <c r="D35" i="2"/>
  <c r="D34" i="2"/>
  <c r="D33" i="2"/>
  <c r="E26" i="2"/>
  <c r="E25" i="2"/>
  <c r="F25" i="2" s="1"/>
  <c r="E24" i="2"/>
  <c r="F24" i="2" s="1"/>
  <c r="E23" i="2"/>
  <c r="F23" i="2" s="1"/>
  <c r="D26" i="2"/>
  <c r="D25" i="2"/>
  <c r="D24" i="2"/>
  <c r="D23" i="2"/>
  <c r="E11" i="2"/>
  <c r="E6" i="2" s="1"/>
  <c r="E10" i="2"/>
  <c r="E9" i="2"/>
  <c r="E12" i="2" s="1"/>
  <c r="E8" i="2"/>
  <c r="D11" i="2"/>
  <c r="D6" i="2" s="1"/>
  <c r="D10" i="2"/>
  <c r="D5" i="2" s="1"/>
  <c r="D9" i="2"/>
  <c r="D8" i="2"/>
  <c r="D3" i="2"/>
  <c r="E42" i="2"/>
  <c r="D42" i="2"/>
  <c r="E32" i="2"/>
  <c r="D32" i="2"/>
  <c r="E22" i="2"/>
  <c r="D22" i="2"/>
  <c r="E17" i="2"/>
  <c r="D17" i="2"/>
  <c r="F35" i="20"/>
  <c r="F25" i="20"/>
  <c r="F24" i="20"/>
  <c r="F14" i="20"/>
  <c r="E31" i="20"/>
  <c r="E30" i="20"/>
  <c r="F30" i="20" s="1"/>
  <c r="E29" i="20"/>
  <c r="E28" i="20"/>
  <c r="E32" i="20" s="1"/>
  <c r="F32" i="20" s="1"/>
  <c r="D31" i="20"/>
  <c r="D30" i="20"/>
  <c r="D29" i="20"/>
  <c r="D28" i="20"/>
  <c r="E21" i="20"/>
  <c r="E20" i="20"/>
  <c r="E5" i="20" s="1"/>
  <c r="E19" i="20"/>
  <c r="E18" i="20"/>
  <c r="E3" i="20" s="1"/>
  <c r="D21" i="20"/>
  <c r="D20" i="20"/>
  <c r="D5" i="20" s="1"/>
  <c r="D19" i="20"/>
  <c r="D18" i="20"/>
  <c r="E11" i="20"/>
  <c r="E6" i="20" s="1"/>
  <c r="E10" i="20"/>
  <c r="E9" i="20"/>
  <c r="E8" i="20"/>
  <c r="D11" i="20"/>
  <c r="D6" i="20" s="1"/>
  <c r="D10" i="20"/>
  <c r="D9" i="20"/>
  <c r="D4" i="20" s="1"/>
  <c r="D8" i="20"/>
  <c r="D3" i="20" s="1"/>
  <c r="E27" i="20"/>
  <c r="D27" i="20"/>
  <c r="E37" i="20"/>
  <c r="F37" i="20" s="1"/>
  <c r="D37" i="20"/>
  <c r="D32" i="20"/>
  <c r="E17" i="20"/>
  <c r="D17" i="20"/>
  <c r="D12" i="20"/>
  <c r="F35" i="5"/>
  <c r="F34" i="5"/>
  <c r="F25" i="5"/>
  <c r="F14" i="5"/>
  <c r="E31" i="5"/>
  <c r="E6" i="5" s="1"/>
  <c r="E30" i="5"/>
  <c r="E29" i="5"/>
  <c r="F29" i="5" s="1"/>
  <c r="E28" i="5"/>
  <c r="D31" i="5"/>
  <c r="D30" i="5"/>
  <c r="D29" i="5"/>
  <c r="D28" i="5"/>
  <c r="E21" i="5"/>
  <c r="E20" i="5"/>
  <c r="F20" i="5" s="1"/>
  <c r="E19" i="5"/>
  <c r="E18" i="5"/>
  <c r="D21" i="5"/>
  <c r="D20" i="5"/>
  <c r="D19" i="5"/>
  <c r="D22" i="5" s="1"/>
  <c r="D18" i="5"/>
  <c r="E11" i="5"/>
  <c r="E10" i="5"/>
  <c r="E5" i="5" s="1"/>
  <c r="E9" i="5"/>
  <c r="E8" i="5"/>
  <c r="E3" i="5"/>
  <c r="D11" i="5"/>
  <c r="D6" i="5"/>
  <c r="D10" i="5"/>
  <c r="D9" i="5"/>
  <c r="D4" i="5" s="1"/>
  <c r="D8" i="5"/>
  <c r="D12" i="5" s="1"/>
  <c r="D3" i="5"/>
  <c r="E37" i="5"/>
  <c r="D37" i="5"/>
  <c r="E27" i="5"/>
  <c r="F27" i="5" s="1"/>
  <c r="D27" i="5"/>
  <c r="E17" i="5"/>
  <c r="D17" i="5"/>
  <c r="F70" i="21"/>
  <c r="F65" i="21"/>
  <c r="F64" i="21"/>
  <c r="F60" i="21"/>
  <c r="F56" i="21"/>
  <c r="F55" i="21"/>
  <c r="F52" i="21"/>
  <c r="F50" i="21"/>
  <c r="F45" i="21"/>
  <c r="F44" i="21"/>
  <c r="F43" i="21"/>
  <c r="F35" i="21"/>
  <c r="F34" i="21"/>
  <c r="F30" i="21"/>
  <c r="F26" i="21"/>
  <c r="F25" i="21"/>
  <c r="F20" i="21"/>
  <c r="F15" i="21"/>
  <c r="E41" i="21"/>
  <c r="E40" i="21"/>
  <c r="E39" i="21"/>
  <c r="E38" i="21"/>
  <c r="E3" i="21" s="1"/>
  <c r="D41" i="21"/>
  <c r="D40" i="21"/>
  <c r="D5" i="21" s="1"/>
  <c r="D39" i="21"/>
  <c r="D38" i="21"/>
  <c r="D3" i="21" s="1"/>
  <c r="E11" i="21"/>
  <c r="E10" i="21"/>
  <c r="E9" i="21"/>
  <c r="F9" i="21" s="1"/>
  <c r="E8" i="21"/>
  <c r="D11" i="21"/>
  <c r="D6" i="21" s="1"/>
  <c r="D10" i="21"/>
  <c r="D9" i="21"/>
  <c r="D4" i="21" s="1"/>
  <c r="D8" i="21"/>
  <c r="E72" i="21"/>
  <c r="F72" i="21" s="1"/>
  <c r="D72" i="21"/>
  <c r="E67" i="21"/>
  <c r="D67" i="21"/>
  <c r="E62" i="21"/>
  <c r="D62" i="21"/>
  <c r="E57" i="21"/>
  <c r="D57" i="21"/>
  <c r="E52" i="21"/>
  <c r="D52" i="21"/>
  <c r="E47" i="21"/>
  <c r="F47" i="21" s="1"/>
  <c r="D47" i="21"/>
  <c r="E37" i="21"/>
  <c r="F37" i="21" s="1"/>
  <c r="D37" i="21"/>
  <c r="E32" i="21"/>
  <c r="D32" i="21"/>
  <c r="E27" i="21"/>
  <c r="D27" i="21"/>
  <c r="E22" i="21"/>
  <c r="F22" i="21" s="1"/>
  <c r="D22" i="21"/>
  <c r="E17" i="21"/>
  <c r="F17" i="21" s="1"/>
  <c r="D17" i="21"/>
  <c r="F44" i="13"/>
  <c r="F36" i="13"/>
  <c r="F35" i="13"/>
  <c r="F25" i="13"/>
  <c r="F21" i="13"/>
  <c r="F20" i="13"/>
  <c r="F15" i="13"/>
  <c r="F14" i="13"/>
  <c r="F13" i="13"/>
  <c r="E41" i="13"/>
  <c r="E42" i="13" s="1"/>
  <c r="F42" i="13" s="1"/>
  <c r="E40" i="13"/>
  <c r="E39" i="13"/>
  <c r="F39" i="13" s="1"/>
  <c r="E38" i="13"/>
  <c r="D41" i="13"/>
  <c r="D40" i="13"/>
  <c r="D39" i="13"/>
  <c r="D38" i="13"/>
  <c r="D42" i="13" s="1"/>
  <c r="D47" i="13"/>
  <c r="E31" i="13"/>
  <c r="F31" i="13" s="1"/>
  <c r="E30" i="13"/>
  <c r="E29" i="13"/>
  <c r="E28" i="13"/>
  <c r="D31" i="13"/>
  <c r="D30" i="13"/>
  <c r="F30" i="13" s="1"/>
  <c r="D29" i="13"/>
  <c r="D28" i="13"/>
  <c r="D32" i="13" s="1"/>
  <c r="E11" i="13"/>
  <c r="F11" i="13" s="1"/>
  <c r="D11" i="13"/>
  <c r="D6" i="13" s="1"/>
  <c r="E10" i="13"/>
  <c r="D10" i="13"/>
  <c r="D5" i="13"/>
  <c r="E9" i="13"/>
  <c r="F9" i="13" s="1"/>
  <c r="D9" i="13"/>
  <c r="D4" i="13" s="1"/>
  <c r="E8" i="13"/>
  <c r="F8" i="13" s="1"/>
  <c r="D8" i="13"/>
  <c r="D3" i="13"/>
  <c r="E47" i="13"/>
  <c r="F47" i="13" s="1"/>
  <c r="E37" i="13"/>
  <c r="D37" i="13"/>
  <c r="E32" i="13"/>
  <c r="E27" i="13"/>
  <c r="D27" i="13"/>
  <c r="E22" i="13"/>
  <c r="F22" i="13" s="1"/>
  <c r="D22" i="13"/>
  <c r="E17" i="13"/>
  <c r="F17" i="13" s="1"/>
  <c r="D17" i="13"/>
  <c r="E12" i="13"/>
  <c r="E26" i="4"/>
  <c r="E25" i="4"/>
  <c r="E24" i="4"/>
  <c r="E23" i="4"/>
  <c r="D26" i="4"/>
  <c r="D25" i="4"/>
  <c r="D24" i="4"/>
  <c r="D27" i="4" s="1"/>
  <c r="D23" i="4"/>
  <c r="E11" i="4"/>
  <c r="E6" i="4"/>
  <c r="E10" i="4"/>
  <c r="E5" i="4" s="1"/>
  <c r="E9" i="4"/>
  <c r="F9" i="4" s="1"/>
  <c r="E4" i="4"/>
  <c r="F4" i="4" s="1"/>
  <c r="E8" i="4"/>
  <c r="E3" i="4" s="1"/>
  <c r="D11" i="4"/>
  <c r="D6" i="4"/>
  <c r="D10" i="4"/>
  <c r="D5" i="4" s="1"/>
  <c r="D9" i="4"/>
  <c r="D4" i="4"/>
  <c r="D8" i="4"/>
  <c r="D3" i="4" s="1"/>
  <c r="F30" i="4"/>
  <c r="F20" i="4"/>
  <c r="F14" i="4"/>
  <c r="E32" i="4"/>
  <c r="D32" i="4"/>
  <c r="E27" i="4"/>
  <c r="E22" i="4"/>
  <c r="D22" i="4"/>
  <c r="E17" i="4"/>
  <c r="D17" i="4"/>
  <c r="E41" i="3"/>
  <c r="E40" i="3"/>
  <c r="E39" i="3"/>
  <c r="E38" i="3"/>
  <c r="D41" i="3"/>
  <c r="D42" i="3" s="1"/>
  <c r="D40" i="3"/>
  <c r="D39" i="3"/>
  <c r="D38" i="3"/>
  <c r="E47" i="3"/>
  <c r="D47" i="3"/>
  <c r="E21" i="3"/>
  <c r="E6" i="3" s="1"/>
  <c r="E20" i="3"/>
  <c r="E19" i="3"/>
  <c r="F19" i="3" s="1"/>
  <c r="E18" i="3"/>
  <c r="D21" i="3"/>
  <c r="D20" i="3"/>
  <c r="D19" i="3"/>
  <c r="D18" i="3"/>
  <c r="E37" i="3"/>
  <c r="D37" i="3"/>
  <c r="E32" i="3"/>
  <c r="D32" i="3"/>
  <c r="F45" i="3"/>
  <c r="F44" i="3"/>
  <c r="F40" i="3"/>
  <c r="F36" i="3"/>
  <c r="F35" i="3"/>
  <c r="F34" i="3"/>
  <c r="F30" i="3"/>
  <c r="F29" i="3"/>
  <c r="F28" i="3"/>
  <c r="F25" i="3"/>
  <c r="F16" i="3"/>
  <c r="F15" i="3"/>
  <c r="F14" i="3"/>
  <c r="F13" i="3"/>
  <c r="E27" i="3"/>
  <c r="D27" i="3"/>
  <c r="E11" i="3"/>
  <c r="E10" i="3"/>
  <c r="E9" i="3"/>
  <c r="E8" i="3"/>
  <c r="D11" i="3"/>
  <c r="D6" i="3" s="1"/>
  <c r="D10" i="3"/>
  <c r="D9" i="3"/>
  <c r="D8" i="3"/>
  <c r="D17" i="3"/>
  <c r="C37" i="16"/>
  <c r="C42" i="16" s="1"/>
  <c r="C36" i="16"/>
  <c r="C41" i="16" s="1"/>
  <c r="C35" i="16"/>
  <c r="C34" i="16"/>
  <c r="C39" i="16"/>
  <c r="C33" i="16"/>
  <c r="C38" i="16"/>
  <c r="C32" i="16"/>
  <c r="C31" i="16"/>
  <c r="C30" i="16"/>
  <c r="C29" i="16"/>
  <c r="C28" i="16"/>
  <c r="C40" i="16"/>
  <c r="E7" i="1" l="1"/>
  <c r="F7" i="11"/>
  <c r="E42" i="6"/>
  <c r="F42" i="6" s="1"/>
  <c r="F67" i="21"/>
  <c r="F7" i="17"/>
  <c r="F12" i="17"/>
  <c r="F27" i="1"/>
  <c r="F7" i="1"/>
  <c r="F27" i="6"/>
  <c r="D5" i="6"/>
  <c r="E37" i="7"/>
  <c r="F62" i="21"/>
  <c r="D42" i="21"/>
  <c r="F57" i="21"/>
  <c r="E42" i="21"/>
  <c r="F32" i="21"/>
  <c r="F11" i="21"/>
  <c r="F27" i="21"/>
  <c r="F10" i="21"/>
  <c r="E37" i="2"/>
  <c r="F37" i="2" s="1"/>
  <c r="D37" i="2"/>
  <c r="F42" i="2"/>
  <c r="E27" i="2"/>
  <c r="E3" i="2"/>
  <c r="D27" i="2"/>
  <c r="F32" i="2"/>
  <c r="E32" i="19"/>
  <c r="F32" i="19" s="1"/>
  <c r="D5" i="19"/>
  <c r="F17" i="19"/>
  <c r="F25" i="4"/>
  <c r="D12" i="4"/>
  <c r="F10" i="4"/>
  <c r="F17" i="4"/>
  <c r="F39" i="3"/>
  <c r="E42" i="3"/>
  <c r="F42" i="3" s="1"/>
  <c r="F21" i="3"/>
  <c r="F37" i="3"/>
  <c r="F18" i="3"/>
  <c r="F20" i="3"/>
  <c r="E12" i="3"/>
  <c r="E3" i="3"/>
  <c r="F27" i="20"/>
  <c r="D22" i="20"/>
  <c r="E12" i="20"/>
  <c r="F37" i="13"/>
  <c r="F27" i="13"/>
  <c r="F10" i="13"/>
  <c r="D12" i="13"/>
  <c r="F12" i="13" s="1"/>
  <c r="F37" i="5"/>
  <c r="F30" i="5"/>
  <c r="D5" i="5"/>
  <c r="D32" i="5"/>
  <c r="E22" i="5"/>
  <c r="F22" i="5" s="1"/>
  <c r="E12" i="5"/>
  <c r="F7" i="10"/>
  <c r="F37" i="16"/>
  <c r="F27" i="16"/>
  <c r="F27" i="9"/>
  <c r="F12" i="9"/>
  <c r="D4" i="15"/>
  <c r="D12" i="15"/>
  <c r="D5" i="15"/>
  <c r="F10" i="15"/>
  <c r="E47" i="15"/>
  <c r="F37" i="15"/>
  <c r="F25" i="15"/>
  <c r="E47" i="8"/>
  <c r="F47" i="8" s="1"/>
  <c r="E37" i="8"/>
  <c r="F32" i="13"/>
  <c r="F47" i="15"/>
  <c r="D12" i="8"/>
  <c r="F12" i="8" s="1"/>
  <c r="D12" i="14"/>
  <c r="F10" i="14"/>
  <c r="D3" i="3"/>
  <c r="D12" i="21"/>
  <c r="D12" i="2"/>
  <c r="D4" i="2"/>
  <c r="D7" i="2" s="1"/>
  <c r="D3" i="7"/>
  <c r="D7" i="7" s="1"/>
  <c r="E12" i="14"/>
  <c r="F12" i="14" s="1"/>
  <c r="E32" i="5"/>
  <c r="F32" i="5" s="1"/>
  <c r="E12" i="15"/>
  <c r="F12" i="15" s="1"/>
  <c r="D37" i="14"/>
  <c r="F37" i="14" s="1"/>
  <c r="E12" i="21"/>
  <c r="E22" i="20"/>
  <c r="E12" i="6"/>
  <c r="F12" i="6" s="1"/>
  <c r="E12" i="16"/>
  <c r="F12" i="16" s="1"/>
  <c r="D22" i="16"/>
  <c r="F22" i="16" s="1"/>
  <c r="E12" i="4"/>
  <c r="E27" i="15"/>
  <c r="D12" i="3"/>
  <c r="D12" i="19"/>
  <c r="F12" i="19" s="1"/>
  <c r="D12" i="7"/>
  <c r="E12" i="8"/>
  <c r="D27" i="15"/>
  <c r="F32" i="16"/>
  <c r="F19" i="16"/>
  <c r="F20" i="16"/>
  <c r="D7" i="16"/>
  <c r="E5" i="16"/>
  <c r="F5" i="16" s="1"/>
  <c r="E4" i="16"/>
  <c r="F4" i="16"/>
  <c r="F10" i="9"/>
  <c r="D7" i="9"/>
  <c r="E5" i="9"/>
  <c r="F5" i="9" s="1"/>
  <c r="F4" i="14"/>
  <c r="F5" i="14"/>
  <c r="D7" i="14"/>
  <c r="E7" i="14"/>
  <c r="F35" i="14"/>
  <c r="D7" i="15"/>
  <c r="E5" i="15"/>
  <c r="F5" i="15" s="1"/>
  <c r="E4" i="15"/>
  <c r="F4" i="15" s="1"/>
  <c r="F32" i="8"/>
  <c r="F35" i="8"/>
  <c r="F37" i="8"/>
  <c r="F22" i="8"/>
  <c r="E7" i="8"/>
  <c r="D5" i="8"/>
  <c r="F5" i="8"/>
  <c r="F47" i="7"/>
  <c r="F37" i="7"/>
  <c r="F34" i="7"/>
  <c r="F35" i="7"/>
  <c r="F9" i="7"/>
  <c r="F10" i="7"/>
  <c r="F12" i="7"/>
  <c r="E4" i="7"/>
  <c r="F4" i="7" s="1"/>
  <c r="E5" i="7"/>
  <c r="F5" i="7" s="1"/>
  <c r="F17" i="6"/>
  <c r="F9" i="6"/>
  <c r="F8" i="6"/>
  <c r="F10" i="6"/>
  <c r="D7" i="6"/>
  <c r="E3" i="6"/>
  <c r="F3" i="6"/>
  <c r="F4" i="6"/>
  <c r="E5" i="6"/>
  <c r="F28" i="19"/>
  <c r="F29" i="19"/>
  <c r="F30" i="19"/>
  <c r="F27" i="19"/>
  <c r="F22" i="19"/>
  <c r="F9" i="19"/>
  <c r="F10" i="19"/>
  <c r="F3" i="19"/>
  <c r="D7" i="19"/>
  <c r="E4" i="19"/>
  <c r="F4" i="19" s="1"/>
  <c r="E5" i="19"/>
  <c r="F5" i="19" s="1"/>
  <c r="F22" i="2"/>
  <c r="F17" i="2"/>
  <c r="F12" i="2"/>
  <c r="F10" i="2"/>
  <c r="F9" i="2"/>
  <c r="F3" i="2"/>
  <c r="E4" i="2"/>
  <c r="E5" i="2"/>
  <c r="F5" i="2" s="1"/>
  <c r="F22" i="20"/>
  <c r="F19" i="20"/>
  <c r="F20" i="20"/>
  <c r="F12" i="20"/>
  <c r="F17" i="20"/>
  <c r="F9" i="20"/>
  <c r="F5" i="20"/>
  <c r="D7" i="20"/>
  <c r="E4" i="20"/>
  <c r="F4" i="20" s="1"/>
  <c r="F12" i="5"/>
  <c r="F17" i="5"/>
  <c r="F9" i="5"/>
  <c r="F5" i="5"/>
  <c r="D7" i="5"/>
  <c r="E4" i="5"/>
  <c r="F4" i="5" s="1"/>
  <c r="F38" i="21"/>
  <c r="F39" i="21"/>
  <c r="F40" i="21"/>
  <c r="F41" i="21"/>
  <c r="F3" i="21"/>
  <c r="D7" i="21"/>
  <c r="E5" i="21"/>
  <c r="F5" i="21" s="1"/>
  <c r="E6" i="21"/>
  <c r="F6" i="21" s="1"/>
  <c r="E4" i="21"/>
  <c r="F4" i="21"/>
  <c r="D7" i="13"/>
  <c r="E3" i="13"/>
  <c r="F3" i="13" s="1"/>
  <c r="E4" i="13"/>
  <c r="F4" i="13" s="1"/>
  <c r="E5" i="13"/>
  <c r="F5" i="13" s="1"/>
  <c r="E6" i="13"/>
  <c r="F6" i="13" s="1"/>
  <c r="F22" i="4"/>
  <c r="F5" i="4"/>
  <c r="E7" i="4"/>
  <c r="D7" i="4"/>
  <c r="F27" i="4"/>
  <c r="F32" i="4"/>
  <c r="E22" i="3"/>
  <c r="D22" i="3"/>
  <c r="F27" i="3"/>
  <c r="F17" i="3"/>
  <c r="F3" i="3"/>
  <c r="F6" i="3"/>
  <c r="F10" i="3"/>
  <c r="F8" i="3"/>
  <c r="F9" i="3"/>
  <c r="F11" i="3"/>
  <c r="D4" i="3"/>
  <c r="D5" i="3"/>
  <c r="D7" i="3" s="1"/>
  <c r="E4" i="3"/>
  <c r="E5" i="3"/>
  <c r="F47" i="3"/>
  <c r="F32" i="3"/>
  <c r="C22" i="8"/>
  <c r="C21" i="8"/>
  <c r="C20" i="8"/>
  <c r="C19" i="8"/>
  <c r="C18" i="8"/>
  <c r="F5" i="6" l="1"/>
  <c r="E5" i="22"/>
  <c r="E7" i="22" s="1"/>
  <c r="F42" i="21"/>
  <c r="F4" i="2"/>
  <c r="F12" i="21"/>
  <c r="F27" i="2"/>
  <c r="F12" i="4"/>
  <c r="F12" i="3"/>
  <c r="F27" i="15"/>
  <c r="E7" i="16"/>
  <c r="F7" i="16" s="1"/>
  <c r="E7" i="9"/>
  <c r="F7" i="9"/>
  <c r="F7" i="14"/>
  <c r="E7" i="15"/>
  <c r="F7" i="15" s="1"/>
  <c r="D7" i="8"/>
  <c r="F7" i="8"/>
  <c r="E7" i="7"/>
  <c r="F7" i="7"/>
  <c r="E7" i="6"/>
  <c r="F7" i="6" s="1"/>
  <c r="E7" i="19"/>
  <c r="F7" i="19" s="1"/>
  <c r="E7" i="2"/>
  <c r="F7" i="2" s="1"/>
  <c r="E7" i="20"/>
  <c r="F7" i="20" s="1"/>
  <c r="E7" i="5"/>
  <c r="F7" i="5" s="1"/>
  <c r="E7" i="21"/>
  <c r="E7" i="13"/>
  <c r="F7" i="13" s="1"/>
  <c r="F7" i="4"/>
  <c r="E7" i="3"/>
  <c r="F7" i="3" s="1"/>
  <c r="F22" i="3"/>
  <c r="F5" i="3"/>
  <c r="F4" i="3"/>
  <c r="C30" i="8"/>
  <c r="C31" i="8"/>
  <c r="C28" i="8"/>
  <c r="C32" i="8"/>
  <c r="C29" i="8"/>
  <c r="D4" i="22" l="1"/>
  <c r="D6" i="22"/>
  <c r="D3" i="22"/>
  <c r="E6" i="22"/>
  <c r="F6" i="22" l="1"/>
  <c r="F4" i="22"/>
  <c r="F3" i="22"/>
  <c r="D5" i="22" l="1"/>
  <c r="F5" i="22" l="1"/>
  <c r="D7" i="22"/>
  <c r="F7" i="22" s="1"/>
</calcChain>
</file>

<file path=xl/sharedStrings.xml><?xml version="1.0" encoding="utf-8"?>
<sst xmlns="http://schemas.openxmlformats.org/spreadsheetml/2006/main" count="1528" uniqueCount="387">
  <si>
    <t>Муниципальная программа города Пыть-Яха</t>
  </si>
  <si>
    <t>Источники финансирования</t>
  </si>
  <si>
    <t>Результаты реализации, 
проблемные вопросы</t>
  </si>
  <si>
    <t>Достижение основных целевых показателей план/факт</t>
  </si>
  <si>
    <t>Кассовое исполнение</t>
  </si>
  <si>
    <t>Процент исполнения</t>
  </si>
  <si>
    <t>Всего по муниципальным программам:</t>
  </si>
  <si>
    <t>федеральный бюджет</t>
  </si>
  <si>
    <t>окружной бюджет</t>
  </si>
  <si>
    <t>городской бюджет</t>
  </si>
  <si>
    <t>другие источники</t>
  </si>
  <si>
    <t>всего:</t>
  </si>
  <si>
    <t>Уточненый план на 2024 год</t>
  </si>
  <si>
    <t>1.</t>
  </si>
  <si>
    <t>Развитие образования в городе Пыть-Яхе</t>
  </si>
  <si>
    <t xml:space="preserve">Направление (подпрограмма) "Общее образование" </t>
  </si>
  <si>
    <t>1.4.</t>
  </si>
  <si>
    <t>Комплекс процессных мероприятий "Содействие развитию дошкольного и общего образования"</t>
  </si>
  <si>
    <t>2.</t>
  </si>
  <si>
    <t>Направление (подпрограмма) "Организация дополнительного образования, воспитания, отдыха и оздоровления детей"</t>
  </si>
  <si>
    <t>2.1.</t>
  </si>
  <si>
    <t>Региональный проект "Успех каждого ребенка"</t>
  </si>
  <si>
    <t>2.2.</t>
  </si>
  <si>
    <t>Региональный проект "Патриотическое воспитание граждан Российской Федерации"</t>
  </si>
  <si>
    <t>2.3.</t>
  </si>
  <si>
    <t>Комплекс процессных мероприятий "Содействие развитию летнего отдыха и оздоровления"</t>
  </si>
  <si>
    <t>3.</t>
  </si>
  <si>
    <t>Структурные элементы, не входящие в направления (подпрограммы)</t>
  </si>
  <si>
    <t>3.1.</t>
  </si>
  <si>
    <t>Комплекс процессных мероприятий "Комплексная безопасность образовательных организаций и учреждений подведомственных Управлению по образованию администрации г. Пыть-Ях"</t>
  </si>
  <si>
    <t>Достижение основных целевых показателей
план/факт</t>
  </si>
  <si>
    <t>Социальное и демографическое развитие города Пыть-Яха</t>
  </si>
  <si>
    <t>Направление (подпрограмма) "Реализация адресной социальной поддержки граждан"</t>
  </si>
  <si>
    <t>1.1.</t>
  </si>
  <si>
    <t>Комплекс процессных мероприятий "Поддержка, семьи, материнства и детства"</t>
  </si>
  <si>
    <t>1.2.</t>
  </si>
  <si>
    <t>Комплекс процессных мероприятий "Развитие мер социальной поддержки отдельных категорий граждан"</t>
  </si>
  <si>
    <t>Направление (подпрограмма) "Укрепление общественного здоровья населения города Пыть-Яха"</t>
  </si>
  <si>
    <t>Комплекс процессных мероприятий "Реализации мероприятий согласно комплексному межведомственному плану мероприятий, направленных на профилактику заболеваний и формирование здорового образа жизни среди населения города Пыть-Яха"</t>
  </si>
  <si>
    <t>Культурное пространство города Пыть-Яха</t>
  </si>
  <si>
    <t>Направления (подпрограммы) "Модернизация и развитие учреждений и организаций культуры"</t>
  </si>
  <si>
    <t>1.3.</t>
  </si>
  <si>
    <t>Комплекс процессных мероприятий "Сохранение культурного и исторического наследия"</t>
  </si>
  <si>
    <t>Произведены расходы на модернизацию и пополнение книжных фондов библиотек, оформление периодической подписки, подключение к сети интернет (ежемесячная оплата), обновление электронных баз данных, за отчетный период приобретено 329 экземпляров литературы универсального содержания.</t>
  </si>
  <si>
    <t>Комплекс процессных мероприятий "Обеспечение деятельности подведомственных учреждений в сфере культуры"</t>
  </si>
  <si>
    <t>Мероприятие направлено на содержание объектов МАУК «МКЦ «Феникс», МАУК «КДЦ», обеспечение комплексной безопасности объектов, выплата заработной платы сотрудникам.</t>
  </si>
  <si>
    <t>Доля негосударственных, в том числе некоммерческих, организаций, предоставляющих услуги в сфере культуры, в общем числе организаций, предоставляющих услуги в сфере культуры - 0% к плану (план 100%) (по итогам года)._x000D_
_x000D_
Уровень удовлетворенности жителей качеством услуг, предоставляемых муниципальными учреждениями культуры - 100% или 105% к плану (план 95).</t>
  </si>
  <si>
    <t>1.5.</t>
  </si>
  <si>
    <t>Комплекс процессных мероприятий "Укрепление материально-технической базы учреждений культуры"</t>
  </si>
  <si>
    <t>Направления (подпрограммы) "Поддержка творческих инициатив, способствующих самореализации населения"</t>
  </si>
  <si>
    <t>Комплекс процессных мероприятий "Поддержка одаренных детей и молодежи, развитие художественного образования"</t>
  </si>
  <si>
    <t>Произведены расходы на содержание МБОУ ДО «ДШИ», обеспечение комплексной безопасности объекта, выплата заработной платы сотрудникам и проведение мероприятий.</t>
  </si>
  <si>
    <t>Направления (подпрограммы) "Организационные, экономические механизмы развития культуры, архивного дела и историко-культурного наследия"</t>
  </si>
  <si>
    <t>Комплекс процессных мероприятий "Создание условий для сохранения культурного и исторического наследия и развития архивного дела"</t>
  </si>
  <si>
    <t>Уровень удовлетворенности граждан качеством услуг, представляемых муниципальным архивом - 0%._x000D_
Показатель рассчитывается 1 раз в год на основании анкетирования населения.</t>
  </si>
  <si>
    <t>4.</t>
  </si>
  <si>
    <t>Развитие физической культуры и спорта в городе Пыть-Яхе</t>
  </si>
  <si>
    <t>Направление (подпрограмма) "Развитие физической культуры и массового спорта"</t>
  </si>
  <si>
    <t>Региональный проект "Спорт - норма жизни"</t>
  </si>
  <si>
    <t>Комплекс процессных мероприятий "Организация, проведение и обеспечение участия в официальных физкультурных (физкультурно-оздоровительных) мероприятиях"</t>
  </si>
  <si>
    <t>Комплекс процессных мероприятий "Создание условий для удовлетворения потребности населения муниципального образования в предоставлении физкультурно-оздоровительных услуг, предоставление в пользование населению спортивных сооружений"</t>
  </si>
  <si>
    <t xml:space="preserve">Комплекс процессных мероприятий "Обеспечение комплексной безопасности, в том числе антитеррористической безопасности муниципальных объектов спорта"  </t>
  </si>
  <si>
    <t>1.5</t>
  </si>
  <si>
    <t>Комплекс процессных мероприятий "Укрепление материально-технической базы учреждений спорта. Развитие сети спортивных объектов шаговой доступности"</t>
  </si>
  <si>
    <t>Направление (подпрограмма) "Развитие спорта высших достижений, системы подготовки спортивного резерва и детско-юношеского спорта"</t>
  </si>
  <si>
    <t>2.1</t>
  </si>
  <si>
    <t>Региональный проект "Спорт-норма жизни"</t>
  </si>
  <si>
    <t>Комплекс процессных мероприятий "Организация, проведение и обеспечение участия в официальных спортивных мероприятиях"</t>
  </si>
  <si>
    <t>2.4.</t>
  </si>
  <si>
    <t>Комплекс процессных мероприятий "Обеспечение комплексной безопасности, в том числе антитеррористической безопасности муниципальных объектов спорта"</t>
  </si>
  <si>
    <t>В МАУ ДО СШ «Олимп», МБУ ДО СШОР и МБУ ДО СШ заключены договоры на обеспечение комплексной безопасности объектов.</t>
  </si>
  <si>
    <t>2.5.</t>
  </si>
  <si>
    <t>Комплекс процессных мероприятий "Обеспечение физкультурно-спортивных организаций, осуществляющих подготовку спортивного резерва спортивным оборудованием, экипировкой и инвентарем, проведением тренировочных сборов и участием в соревнованиях"</t>
  </si>
  <si>
    <t>2.6.</t>
  </si>
  <si>
    <t>Комплекс процессных мероприятий "Укрепление материально-технической базы учреждений спорта"</t>
  </si>
  <si>
    <t>5.</t>
  </si>
  <si>
    <t>Поддержка занятости населения в городе Пыть - Яхе</t>
  </si>
  <si>
    <t>Направление (подпрограмма) "Содействие трудоустройству граждан и социальная поддержка безработных граждан"</t>
  </si>
  <si>
    <t>Комплекс процессных мероприятий "Содействие трудоустройству граждан, в том числе граждан с инвалидностью, и социальная поддержка безработных граждан"</t>
  </si>
  <si>
    <t>Направление (подпрограмма) "Улучшение условий и охраны труда в городе Пыть-Яхе"</t>
  </si>
  <si>
    <t>Комплекс процессных мероприятий "Безопасный труд"</t>
  </si>
  <si>
    <t>Комплекс процессных мероприятий "Обеспечение деятельности органов местного самоуправления"</t>
  </si>
  <si>
    <t>Расходы на содержание работников отдела по труду и социальным вопросам (заработная плата, начисления на выплаты по оплате труда, оплата льготного проезда, услуги связи, командировочные расходы, приобретены наглядные учебные пособия).</t>
  </si>
  <si>
    <t>6.</t>
  </si>
  <si>
    <t>Развитие агропромышленного комплекса в городе Пыть-Яхе</t>
  </si>
  <si>
    <t>Направление (подпрограмма) "Развитие отрасли животноводства"</t>
  </si>
  <si>
    <t>Комплекс процессных мероприятий "Поддержка животноводства, производства и реализации продукции животноводства"</t>
  </si>
  <si>
    <t>Направление (подпрограмма) "Обеспечение стабильной благополучной эпизоотической обстановки в муниципальном образовании и защита населения от болезней общих для человека и животных"</t>
  </si>
  <si>
    <t>Комплекс процессных мероприятий "Обеспечение стабильной благополучной эпизоотической обстановки в муниципальном образовании и защита населения от болезней общих для человека и животных"</t>
  </si>
  <si>
    <t>Направление (подпрограмма) "Общепрограммные мероприятия"</t>
  </si>
  <si>
    <t>Комплекс процессных мероприятий "Создание общих условий функционирования и развития сельского хозяйства"</t>
  </si>
  <si>
    <t>Количество выставочно-ярмарочных мероприятий - 0% к плану (план 1 ед.)</t>
  </si>
  <si>
    <t>7.</t>
  </si>
  <si>
    <t>Развитие жилищной сферы в городе Пыть-Яхе</t>
  </si>
  <si>
    <t>Направление (подпрограмма) "Комплексное развитие территорий"</t>
  </si>
  <si>
    <t>Комплекс процессных мероприятий "Реализация мероприятий по градостроительной деятельности"</t>
  </si>
  <si>
    <t>Комплекс процессных мероприятий "Реализация полномочий в области строительства и жилищных отношений"</t>
  </si>
  <si>
    <t>Направление (подпрограмма) "Обеспечение мерами государственной поддержки по улучшению жилищных условий отдельных категорий граждан"</t>
  </si>
  <si>
    <t>Комплекс процессных мероприятий "Обеспечение мерами государственной поддержки по улучшению жилищных условий отдельных категорий граждан"</t>
  </si>
  <si>
    <t>Структурные элементы, не входящие в направления (подпрограммы) муниципальной программы</t>
  </si>
  <si>
    <t>Комплекс процессных мероприятий "Обеспечение деятельности МКУ "Управление капитального строительства города Пыть-Яха"</t>
  </si>
  <si>
    <t>8.</t>
  </si>
  <si>
    <t>Жилищно-коммунальный комплекс и городская среда города Пыть-Яха</t>
  </si>
  <si>
    <t>Направление (подпрограмма) "Поддержка частных инвестиций в коммунальный комплекс, создание условий для обеспечения качественными коммунальными услугами"</t>
  </si>
  <si>
    <t>Комплекс процессных мероприятий "Обеспечение надежности и качества предоставления коммунальных услуг"</t>
  </si>
  <si>
    <t>Доля населения муниципального образования городской округ Пыть-Ях Ханты-Мансийского автономного округа - Югры, обеспеченного качественной питьевой водой из систем централизованного водоснабжения - 100% к плану (план 100)</t>
  </si>
  <si>
    <t>Комплекс процессных мероприятий "Реализация региональной программы модернизации систем коммунальной инфраструктуры"</t>
  </si>
  <si>
    <t>Предусмотрено выполнение работ по капитальному ремонту участка сети водоснабжения от ВК-44 до ВК-51, мкр. 5 «Солнечный», сетей теплоснабжения от ТК -120 до ТК-121, мкр. 3 «Кедровый», ул. Сергея Есенина, г. Пыть-Ях.</t>
  </si>
  <si>
    <t>Комплекс процессных мероприятий "Реконструкция, расширение, модернизация, строительство коммунальных объектов"</t>
  </si>
  <si>
    <t>Направление (подпрограмма) "Формирование современной комфортной городской среды"</t>
  </si>
  <si>
    <t xml:space="preserve">Региональный проект "Формирование комфортной городской среды" </t>
  </si>
  <si>
    <t>Качество городской среды - 55,3% или 110% к плану (план 50)</t>
  </si>
  <si>
    <t>9.</t>
  </si>
  <si>
    <t>Профилактика правонарушений в городе Пыть-Яхе</t>
  </si>
  <si>
    <t>Направление (подпрограмма) "Профилактика правонарушений в городе Пыть-Яхе"</t>
  </si>
  <si>
    <t>Комплекс процессных мероприятий "Обеспечение функционирования и развития систем видеонаблюдения в наиболее криминогенных общественных местах и на улицах Пыть-Яха"</t>
  </si>
  <si>
    <t>Заключен муниципальный контракт на обслуживание городской системы видеонаблюдения с ООО «Техносервисгруп» для обеспечения функционирования и развития систем видеонаблюдения в наиболее криминогенных общественных местах и на улицах города Пыть-Яха, произведен ремонт оптоволоконного кабеля.</t>
  </si>
  <si>
    <t>Комплекс процессных мероприятий "Создание условий для деятельности народных дружинников"</t>
  </si>
  <si>
    <t>Заключено соглашение о предоставлении субсидии на создание условий для деятельности народных дружин, (перечисление денежных средств членам народной дружины).</t>
  </si>
  <si>
    <t>Комплекс процессных мероприятий "Осуществление государственных полномочий по созданию и обеспечению деятельности административной комиссии"</t>
  </si>
  <si>
    <t>Произведены расходы на услуги связи, заработная плата и начисления на заработную плату.</t>
  </si>
  <si>
    <t>Комплекс процессных мероприятий "Осуществление государственных полномочий по составлению (изменению) списков кандидатов в присяжные заседатели федеральных судов общей юрисдикции"</t>
  </si>
  <si>
    <t>1.6.</t>
  </si>
  <si>
    <t>Комплекс процессных мероприятий "Организация и проведение мероприятий, направленных на профилактику правонарушений, в том числе в сфере безопасности дорожного движения, профилактика правонарушений среди несовершеннолетних"</t>
  </si>
  <si>
    <t>Направление (подпрограмма) "Профилактика незаконного оборота наркотических средств и психотропных веществ"</t>
  </si>
  <si>
    <t>Комплекс процессных мероприятий "Проведение информационной антинаркотической политики"</t>
  </si>
  <si>
    <t>Заключены муниципальные контракты на изготовление баннера, брошюр и листовок в целях информационной антинаркотической политики, на размещение рекламной продукции в лифтах многоквартирных домов.</t>
  </si>
  <si>
    <t>10.</t>
  </si>
  <si>
    <t>Укрепление межнационального и межконфессионального согласия, профилактика экстремизма в городе Пыть-Яхе</t>
  </si>
  <si>
    <t>Направление (подпрограмма) "Укрепление межнационального и межконфессионального согласия, поддержка и развитие языков и культуры народов Российской Федерации, проживающих на территории муниципального образования, обеспечение социальной и культурной адаптации мигрантов, профилактика межнациональных (межэтнических), межконфессиональных конфликтов"</t>
  </si>
  <si>
    <t xml:space="preserve">Комплекс процессных мероприятий "Содействие религиозным организациям в культурно-просветительской и социально значимой
деятельности, направленной на развитие межнационального и межконфессионального диалога, возрождению семейных ценностей,
противодействию экстремизму, национальной и религиозной нетерпимости" </t>
  </si>
  <si>
    <t>Комплекс процессных мероприятий "Укрепление общероссийской гражданской идентичности. Мероприятия, приуроченные к памятным датам в истории народов России, государственным праздникам (День Конституции России, День России, День государственного флага России, День народного единства)"</t>
  </si>
  <si>
    <t>1.8.</t>
  </si>
  <si>
    <t xml:space="preserve"> Комплекс процессных мероприятий "Конкурс социальной рекламы (видеоролик, плакат), направленной на укрепление общероссийского гражданского единства, гармонизацию межнациональных и межконфессиональных отношений, профилактику экстремизма" </t>
  </si>
  <si>
    <t>1.12.</t>
  </si>
  <si>
    <t>Комплекс процессных мероприятий "Реализация мер, направленных на социальную и культурную адаптацию мигрантов, анализ их эффективности, в том числе издание и распространение информационных материалов для мигрантов"</t>
  </si>
  <si>
    <t>Направление (подпрограмма) "Участие в профилактике экстремизма, а также в минимизации и (или) ликвидации последствий проявлений экстремизма"</t>
  </si>
  <si>
    <t>Комплекс процессных мероприятий "Проведение в образовательных организациях мероприятий по воспитанию патриотизма, культуры мирного поведения, по обучению навыкам бесконфликтного общения, а также умению отстаивать собственное мнение, противодействовать социально опасному поведению, в том числе вовлечению в экстремистскую деятельность, всеми законными средствами"</t>
  </si>
  <si>
    <t>Комплекс процессных мероприятий "Организация просветительской работы среди обучающихся общеобразовательных организаций, направленной на формирование знаний об ответственности за участие в экстремистской деятельности, разжигание межнациональной, межрелигиозной розни"</t>
  </si>
  <si>
    <t xml:space="preserve">Изготовлены памятки «Ответственность за участие в экстремистской деятельности, разжигание межнациональной и межконфессиональной розни» в количестве - 5000 шт. </t>
  </si>
  <si>
    <t>11.</t>
  </si>
  <si>
    <t>Безопасность жизнедеятельности в городе Пыть-Яхе</t>
  </si>
  <si>
    <t>Направление (подпрограмма) "Организация и обеспечение мероприятий в сфере гражданской обороны, защиты населения и территории города Пыть-Яха"</t>
  </si>
  <si>
    <t>Комплекс процессных мероприятий "Переподготовка и повышение квалификации работников"</t>
  </si>
  <si>
    <t>Количество обученных специалистов, уполномоченных решать задачи в сфере ГО, ЧС и ТО - 0% к плану (план 3 чел.).</t>
  </si>
  <si>
    <t>Комплекс процессных мероприятий "Проведение пропаганды и обучения населения способам защиты и действиям в чрезвычайных ситуациях"</t>
  </si>
  <si>
    <t>Количество изготовленных, приобретенных и распространенных памяток, брошюр, плакатов - 3500 шт. или 100% к плану._x000D_
_x000D_
Количество размещенной в средствах массовой информации аудио, видео и печатной информации по обучению населения и территорий от угроз природного и техногенного характера - 2 шт. или 100% к плану.</t>
  </si>
  <si>
    <t>Комплекс процессных мероприятий "Изготовление и установка информационных знаков по безопасности и на водных объектах"</t>
  </si>
  <si>
    <t>В рамках мероприятия изготовлены и установлены информационные знаки по безопасности на водных объектах в количестве 5 штук.</t>
  </si>
  <si>
    <t>Изготовление и установка информационных знаков по безопасности на водных объектах - 5 шт. или 100% к плану.</t>
  </si>
  <si>
    <t>Комплекс процессных мероприятий "Повышение защиты населения и территории от угроз природного и техногенного характера"</t>
  </si>
  <si>
    <t>Обеспеченность готовности к реагированию на угрозу или возникновение чрезвычайных ситуаций, эффективности взаимодействия привлекаемых служб и средств для предупреждения и ликвидации чрезвычайных ситуаций на территории города Пыть-Яха - 100% к плану.</t>
  </si>
  <si>
    <t>Направление (подпрограмма) "Укрепление пожарной безопасности в городе Пыть-Ях"</t>
  </si>
  <si>
    <t>Комплекс процессных мероприятий "Обеспечение пожарной безопасности территорий"</t>
  </si>
  <si>
    <t>Доля наружных источников противопожарного водоснабжения, находящихся в исправном состоянии - 50% к плану (план 100)._x000D_
_x000D_
Доля прочищенных и обновленных минерализованных полос, и противопожарных разрывов- 50% к плану (план 100).</t>
  </si>
  <si>
    <t>Комплекс процессных мероприятий "Обеспечение деятельности МКУ "ЕДДС города Пыть-Яха"</t>
  </si>
  <si>
    <t>Материально-техническое и финансовое обеспечение деятельности МКУ "ЕДДС города Пыть-Яха"</t>
  </si>
  <si>
    <t>12.</t>
  </si>
  <si>
    <t>Экологическая безопасность города Пыть-Яха</t>
  </si>
  <si>
    <t>Направление (подпрограмма) "Регулирование качества окружающей среды в муниципальном образовании городской округ Пыть-Ях"</t>
  </si>
  <si>
    <t>Комплекс процессных мероприятий "Организация и проведении мероприятий в рамках международной экологической акции "Спасти и сохранить"</t>
  </si>
  <si>
    <t xml:space="preserve">Для реализации мероприятия заключены муниципальные контракты на освещение проводимых мероприятий в СМИ, вывоз мусора и приобретение хозинвентаря. </t>
  </si>
  <si>
    <t>Направление (подпрограмма) "Развитие системы обращения с отходами производства и потребления в муниципальном образовании городской округ Пыть-Ях"</t>
  </si>
  <si>
    <t>Комплекс процессных мероприятий "Обеспечение регулирования деятельности по обращению с отходами производства и потребления"</t>
  </si>
  <si>
    <t>Комплекс процессных мероприятий "Разработка и реализация мероприятий по ликвидации несанкционированных свалок"</t>
  </si>
  <si>
    <t>Комплекс процессных мероприятий "Содержание контейнерных площадок, находящихся в муниципальной собственности (бесхозные)"</t>
  </si>
  <si>
    <t>Количество контейнерных площадок, находящихся в муниципальной собственности (бесхозные) - 48 шт. или 100% к плану.</t>
  </si>
  <si>
    <t>Направление (подпрограмма) "Организация противоэпидемиологических мероприятий"</t>
  </si>
  <si>
    <t>Комплекс процессных мероприятий "Организация государственного санитарно-эпидемиологического надзора и обеспечение санитарно-эпидемиологического благополучия населения"</t>
  </si>
  <si>
    <t xml:space="preserve">Обработка территорий, наиболее посещаемых населением, специальными средствами от клещей, грызунов и насекомых, 2 132,4 га или 100% к плану (план 2132,4). </t>
  </si>
  <si>
    <t>13.</t>
  </si>
  <si>
    <t>Развитие экономического потенциала города Пыть-Яха</t>
  </si>
  <si>
    <t>Направление (подпрограмма) "Развитие малого и среднего предпринимательства"</t>
  </si>
  <si>
    <t xml:space="preserve">Региональный проект "Акселерация субъектов малого и среднего предпринимательства", в том числе финансовая поддержка социального предпринимательства
</t>
  </si>
  <si>
    <t>Численность занятых в сфере малого и среднего предпринимательства, включая индивидуальных предпринимателей и самозанятых - 6,9 тыс.чел. или 121 % к плану (план 5,7).</t>
  </si>
  <si>
    <t>Региональный проект "Создание условий для легкого старта и комфортного ведения бизнеса", в том числе финансовая поддержка социального предпринимательства</t>
  </si>
  <si>
    <t>Комплекс процессных мероприятий "Пропаганда и популяризация предпринимательской деятельности"</t>
  </si>
  <si>
    <t>Комплекс процессных мероприятий "Предоставление грантовой поддержки социальному и креативному предпринимательству"</t>
  </si>
  <si>
    <t>Во втором полугодии 2024 года планируется реализация основного мероприятия  с целью реализации социально-значимых проектов.</t>
  </si>
  <si>
    <t>Направление (подпрограмма) "Обеспечение защиты прав потребителей"</t>
  </si>
  <si>
    <t>4.1.</t>
  </si>
  <si>
    <t>Комплекс процессных мероприятий "Правовое просвещение и информирование в сфере защиты прав потребителей"</t>
  </si>
  <si>
    <t>14.</t>
  </si>
  <si>
    <t>Цифровое развитие города Пыть-Яха</t>
  </si>
  <si>
    <t>Направление (подпрограмма) "Цифровой город"</t>
  </si>
  <si>
    <t>Комплекс процессных мероприятий "Развитие электронного муниципалитета, формирование и сопровождение информационных ресурсов и систем, обеспечение доступа к ним"</t>
  </si>
  <si>
    <t xml:space="preserve">Заключены договоры с ООО «Софт-Мажор» на техническую поддержку, редизайн и модернизацию официальных сайтов Администрации г. Пыть-Яха и Думы г. Пыть-Яха, Инвестиционного портала г. Пыть-Яха, Счетно-контрольной палаты г. Пыть-Яха. (поквартальная оплата).        </t>
  </si>
  <si>
    <t>Разработка и информационно-техническая поддержка официальных сайтов Администрации города Пыть-Яха и Думы города Пыть-Яха, Инвестиционного портала города Пыть-Яха, Счетно-контрольной палаты г. Пыть-Яха - 4 ед. или 100% к плану.</t>
  </si>
  <si>
    <t xml:space="preserve">Комплекс процессных мероприятий "Развитие и сопровождение информационных систем в деятельности органов местного самоуправления" </t>
  </si>
  <si>
    <t xml:space="preserve">Заключены муниципальные контракты на модернизацию, техническую поддержку и приобретение программного обеспечения информационных систем. </t>
  </si>
  <si>
    <t>Приобретение и (или) сопровождение программного обеспечения в соответствующем году - 10 ед. или 100% к плану._x000D_
_x000D_
Доля расходов на закупки и/или аренду отечественного программного обеспечения от общих расходов на закупку или аренду программного обеспечения - 80% или 100% к плану.</t>
  </si>
  <si>
    <t>Комплекс процессных мероприятий "Модернизация оборудования, развитие и поддержка корпоративной сети органа местного самоуправления"</t>
  </si>
  <si>
    <t>Заключены муниципальные контракты на поставку оборудования и комплектующих для замены и модернизации устаревшего оборудования в инфраструктуре корпоративной сети.</t>
  </si>
  <si>
    <t>Доля модернизации и обеспечения оборудованием - 38% или 100% к плану.</t>
  </si>
  <si>
    <t>Направление (подпрограмма) "Создание устойчивой информационно-телекоммуникационной инфраструктуры"</t>
  </si>
  <si>
    <t>Комплекс процессных мероприятий "Развитие системы обеспечения информационной безопасности органов местного самоуправления"</t>
  </si>
  <si>
    <t>15.</t>
  </si>
  <si>
    <t>Современная транспортная система города Пыть-Яха</t>
  </si>
  <si>
    <t>Направление (подпрограмма) "Автомобильный транспорт"</t>
  </si>
  <si>
    <t>Комплекс процессных мероприятий "Создание условий для предоставления транспортных услуг населению, и организация транспортного обслуживания населения в границах городского округа"</t>
  </si>
  <si>
    <t>Заключен муниципальный контракт с ООО «ЗАПСИБАВТО» на перевозку пассажиров и багажа по регулируемым тарифам по муниципальным маршрутам г. Пыть-Яха.</t>
  </si>
  <si>
    <t>Направление (подпрограмма) "Дорожное хозяйство"</t>
  </si>
  <si>
    <t>Комплекс процессных мероприятий "Содержание автомобильных дорог и искусственных сооружений на них, в том числе локальный ремонт участков автодорог"</t>
  </si>
  <si>
    <t xml:space="preserve">Заключены муниципальные контракты на выполнение работ: по содержанию улично-дорожной сети (проведение ямочного ремонта, ремонт и покраска остановок, сбор мусора, покос травы) и светофорных объектов (17 светофорных объектов и 9 светофоров Т7), на предоставление и техническое сопровождения ПО «Умный транспорт. Модуль контроля спецтехники» (размещается информация на сайте по работе специализированной техники) и муниципальный контракт энергоснабжения для государственных/муниципальных нужд (поставка электрической энергии для светофорных объектов). </t>
  </si>
  <si>
    <t>Комплекс процессных мероприятий "Капитальный ремонт и ремонт автомобильных дорог общего пользования местного значения"</t>
  </si>
  <si>
    <t>Комплекс процессных мероприятий "Разработка проектной, сметной документации и строительство (реконструкция) автомобильных дорог общего пользования местного значения"</t>
  </si>
  <si>
    <t>Направление (подпрограмма) "Безопасность дорожного движения"</t>
  </si>
  <si>
    <t>Комплекс процессных мероприятий "Общесистемные меры развития дорожного хозяйства"</t>
  </si>
  <si>
    <t>Заключен муниципальный контракт на оказание услуг по обеспечению работоспособности системы видеофиксации нарушений правил дорожного движения.</t>
  </si>
  <si>
    <t>Количество погибших в дорожно-транспортных происшествиях на 100 тыс. чел населения - 0 или 100% к плану.</t>
  </si>
  <si>
    <t>16.</t>
  </si>
  <si>
    <t>Управление муниципальными финансами в городе Пыть-Яхе</t>
  </si>
  <si>
    <t>Направление (подпрограмма) "Управление муниципальными финансами"</t>
  </si>
  <si>
    <t>Комплекс процессных мероприятий "Управление муниципальным долгом"</t>
  </si>
  <si>
    <t>Направление (подпрограмма) "Формирование резервных средств в бюджете города"</t>
  </si>
  <si>
    <t>Комплекс процессных мероприятий "Формирование в бюджете города резервного фонда"</t>
  </si>
  <si>
    <t xml:space="preserve">Соблюдение ограничений по предельному размеру резервного фонда Администрации города (да). Ограничения в части формирования и использования средств резервного фонда Администрации города </t>
  </si>
  <si>
    <t>Комплекс процессных мероприятий "Резервирование бюджетных ассигнований с целью последующего их распределения между главными распорядителями бюджетных средств при наступлении установленных условий"</t>
  </si>
  <si>
    <t>17.</t>
  </si>
  <si>
    <t>Развитие гражданского общества в городе Пыть-Яхе</t>
  </si>
  <si>
    <t>Направление (подпрограмма) "Создание условий для развития гражданских инициатив, обеспечение взаимодействия с гражданами и организация их участия в реализации потенциала территории"</t>
  </si>
  <si>
    <t>Комплекс процессных мероприятий "Финансовая поддержка проектов социально ориентированных некоммерческих организаций, не являющихся государственными (муниципальными) учреждениями, осуществляющих деятельность на территории города Пыть-Яха, в том числе в области организации и поддержки благотворительности и добровольчества (волонтерства), на развитие гражданского общества"</t>
  </si>
  <si>
    <t>Комплекс процессных мероприятий "Развитие гражданских инициатив"</t>
  </si>
  <si>
    <t>Направление (подпрограмма) "Обеспечение равного доступа граждан к социально значимой информации"</t>
  </si>
  <si>
    <t>Комплекс процессных мероприятий "Обеспечение открытости органов местного самоуправления"</t>
  </si>
  <si>
    <t>18.</t>
  </si>
  <si>
    <t>Управление
муниципальным имуществом города       Пыть-Яха</t>
  </si>
  <si>
    <t>Направление (подпрограмма) "Повышение эффективности системы управления муниципальным имуществом"</t>
  </si>
  <si>
    <t>Комплекс процессных мероприятий "Управление и распоряжение муниципальным имуществом"</t>
  </si>
  <si>
    <t>Комплекс процессных мероприятий "Обеспечение надлежащего уровня эксплуатации муниципального имущества"</t>
  </si>
  <si>
    <t>Комплекс процессных мероприятий "Проведение мероприятий по землеустройству и землепользованию"</t>
  </si>
  <si>
    <t>Направление (подпрограмма) "Ресурсное обеспечение органов местного самоуправления"</t>
  </si>
  <si>
    <t>19.</t>
  </si>
  <si>
    <t>Развитие муниципальной службы в городе Пыть-Яхе</t>
  </si>
  <si>
    <t>Направление (подпрограмма) "Повышение эффективности муниципального управления"</t>
  </si>
  <si>
    <t>Комплекс процессных мероприятий "Развитие кадровых, антикоррупционных технологий и кадрового состава"</t>
  </si>
  <si>
    <t>Комплекс процессных мероприятий "Повышение профессионального уровня муниципальных служащих, управленческих кадров и лиц, включенных в резерв управленческих кадров"</t>
  </si>
  <si>
    <t>Направление (подпрограмма) "Создание условий для развития муниципальной службы в муниципальном образовании город Пыть-Ях"</t>
  </si>
  <si>
    <t>Комплекс процессных мероприятий "Обеспечение условий для осуществления деятельности органов местного самоуправления города Пыть-Яха и муниципальных учреждений города"</t>
  </si>
  <si>
    <t>Комплекс процессных мероприятий "Реализация переданных государственных полномочий по государственной регистрации актов гражданского состояния"</t>
  </si>
  <si>
    <t>20.</t>
  </si>
  <si>
    <t>Содержание городских 
территорий, озеленение и благоустройство
в городе Пыть-Яхе</t>
  </si>
  <si>
    <t>Направление (подпрограмма) "Поддержание и улучшение санитарного и эстетического состояния территорий города"</t>
  </si>
  <si>
    <t>Комплекс процессных мероприятий "Организация освещения улиц, микрорайонов города"</t>
  </si>
  <si>
    <t>Комплекс процессных мероприятий "Организация озеленения и благоустройства городских территорий, охрана, защита, воспроизводство лесов и зеленных насаждений"</t>
  </si>
  <si>
    <t>Комплекс процессных мероприятий "Содержание мест захоронения"</t>
  </si>
  <si>
    <t>Комплекс процессных мероприятий "Зимнее и летнее содержание городских территорий"</t>
  </si>
  <si>
    <t>Комплекс процессных мероприятий "Обеспечение комплексного содержания и ремонта объектов благоустройства (детские игровые и спортивные площадки, городской фонтан)"</t>
  </si>
  <si>
    <t>Направление (подпрограмма) "Повышение привлекательности городских территорий, общественных пространств"</t>
  </si>
  <si>
    <t>Комплекс процессных мероприятий "Праздничное оформление городских территорий"</t>
  </si>
  <si>
    <t>21.</t>
  </si>
  <si>
    <t>Устойчивое развитие коренных малочисленных народов Севера в городе Пыть-Яхе</t>
  </si>
  <si>
    <t>Направление (подпрограмма) "Содействие развитию самобытной культуры, традиционного образа жизни, родного языка и национальных видов спорта коренных малочисленных народов Севера"</t>
  </si>
  <si>
    <t>Комплекс процессных мероприятий "Сохранение нематериального и материального наследия Югры, популяризация культуры, традиций, традиционных ремесел коренных малочисленных народов Севера, продвижение культурных проектов"</t>
  </si>
  <si>
    <t>Комплекс процессных мероприятий "Организация, проведение мероприятий, направленных на развитие традиционной культуры, фольклора, национального спорта и международных связей, сохранение культурного наследия коренных малочисленных народов, и участие в них"</t>
  </si>
  <si>
    <t>Комплекс процессных мероприятий "Просветительские мероприятия, направленные на популяризацию и поддержку родных языков народов ханты, манси и ненце"</t>
  </si>
  <si>
    <t>Направление (подпрограмма) "Развитие туризма"</t>
  </si>
  <si>
    <t>Комплекс процессных мероприятий "Поддержка развития внутреннего и въездного туризма"</t>
  </si>
  <si>
    <t>Направление (подпрограмма) "Поддержка социально ориентированных некоммерческих организаций"</t>
  </si>
  <si>
    <t>Комплекс процессных мероприятий "Субсидия социально ориентированным некоммерческим организациям"</t>
  </si>
  <si>
    <t xml:space="preserve">Средства зарезервированы с целью последующего перераспределения при наступлении определенных условий. </t>
  </si>
  <si>
    <t>Соблюдение условий, в части иным образом зарезервированных бюджетных ассигнований, в целях распределения их между главными распорядителями бюджетных средств (да).</t>
  </si>
  <si>
    <t>В целях реализации регионального проекта заключены соглашения с Пыть-Яхской местной городской молодежной общественной организацией «Активист» на реализацию мероприятий в области молодежной политики и организацию деятельности ресурсного центра по развитию добровольчества, поддержки социально ориентированных некоммерческих организаций на территории города Пыть-Яха.</t>
  </si>
  <si>
    <t>Региональный проект "Социальная активность"</t>
  </si>
  <si>
    <t>По итогам проведения конкурса проектов социально ориентированных некоммерческих организаций заключены соглашения на предоставление субсидии с АНО «Центр боевых искусств «РЕКОРД», с Пыть-Яхской городской общественной организацией ветеранов (пенсионеров) войны, труда, Вооруженных сил и правоохранительных органов, с Пыть-Яхской городской организацией общероссийская общественная организация «Всероссийское общество инвалидов», с местной общественной организацией ветеранов локальных конфликтов и вооруженных сил города Пыть-Яха  «Побратимы».</t>
  </si>
  <si>
    <t>Заключен муниципальный контракт на оказание информационных услуг с МАУ «ТРК Пыть-Яхинформ» на оказание информационных услуг в рамках обеспечения выполнения муниципального задания на оказание муниципальных услуг (выполнения работ).</t>
  </si>
  <si>
    <t>Количество социально значимых проектов социально ориентированных некоммерческих организаций  - 5 ед. или 100% к плану.</t>
  </si>
  <si>
    <t>Количество инициативных проектов, реализованных из местного бюджета с привлечением инициативных платежей - 0% к плану (план 2 ед.).</t>
  </si>
  <si>
    <t>Заключено концессионное соглашение с АО ЮТЕК-РС на содержание объектов уличного и внутриквартального освещения. Оплата произведена за фактически выполненный объем работ и услуг.</t>
  </si>
  <si>
    <t>Доля освещенных частей улиц, проездов, парков, скверов, дворовых территорий на конец года в общей протяженности улиц, проездов, парков, скверов, дворовых территорий - 60% или 100% к плану.</t>
  </si>
  <si>
    <t>Доля озелененных территорий общего пользования в общей площади зеленых насаждений - 73,3% или 81,4% к палну (план 90).</t>
  </si>
  <si>
    <t>Содержание мест захоронения - 40438 м2 или 100% к плану.</t>
  </si>
  <si>
    <t>Доля площади города, убираемая механизированным и ручным способом, в общей площади города - 100% к плану.</t>
  </si>
  <si>
    <t>Уровень внешнего оформления городского пространства - 44,5% или 49% к плану (план 90).</t>
  </si>
  <si>
    <t>Проведено мероприятие в рамках Общероссийской акции «Ночь музеев», «Ночь искусств», приобретены канцелярские товары.</t>
  </si>
  <si>
    <t>Приобретен реквизит по декоративно-прикладному искусству (фурнитура, ткань и сувениры).</t>
  </si>
  <si>
    <t>Количество негосударственных (немуниципальных) организаций получивших финансовую поддержку из бюджета муниципального образования на реализацию проектов в сфере поддержки и развития языков и культуры коренных малочисленных народов Севера, развитие туризма на территории города Пыть-Ях - 0% к плану (план 1ед.).</t>
  </si>
  <si>
    <t>Предусмотрены выплаты по заработной плате работникам отдела по организации деятельности муниципальной комиссии по делам несовершеннолетних и защите их прав в соответствии с установленными сроками.</t>
  </si>
  <si>
    <t>В 4 кв. 2024г. планируется заключение муниципального контракта на приобретение сувенирной продукции (сертификаты) для участников мероприятий, приуроченных ко Дню Матери.</t>
  </si>
  <si>
    <t>на 1 октября 2024 года</t>
  </si>
  <si>
    <t>Заключен муниципальный контракт на создание и содержание необходимого материального запаса для системы оповещения населения. По техническому обслуживанию РАСЦО исполнение составило 1 165,5 тыс. руб.</t>
  </si>
  <si>
    <t>Региональный проект "Сохранение уникальных водных объектов"</t>
  </si>
  <si>
    <t>Протяженность очищенной прибрежной полосы водных объектов - 0,2 км или 100% к плану.
Количество населения, вовлеченного в мероприятия по очистке берегов водных объектов - 0,138 тыс. чел. или 100% к плану.</t>
  </si>
  <si>
    <t>Доля населения, вовлеченного в эколого-просветительские и природоохранные мероприятия, от общего количества населения города - 37% или 71% к плану (план 51,9).</t>
  </si>
  <si>
    <t>Выделена субвенция на оплату работы специалиста  в сфере обращения с твердыми коммунальными отходами. Размещено 9 статей по раздельному накоплению ТКО на официальном сайте администрации города и в социальных сетях Интернет.</t>
  </si>
  <si>
    <t xml:space="preserve">Заключен муниципальный контракт, за отчетный период ликвидировано 2 несанкционированных свалки общей площадью 2 га. </t>
  </si>
  <si>
    <t>Сопровождение системы информационной безопасности - 4 ед. или 100%.</t>
  </si>
  <si>
    <t>Объем пассажирских перевозок автомобильным транспортом в внутригородском сообщении - 672,9 тыс. чел. или 42,2% к плану (план 1593)</t>
  </si>
  <si>
    <t>Прирост протяженности автомобильных дорог общего пользования местного значения, соответствующих нормативным требованиям к транспортно-эксплуатационным показателям, в результате капитального ремонта и ремонта автомобильных дорог - 2,4 км или 66,7% к плану (план 3,6)_x000D_
_x000D_
Доля автомобильных дорог общего пользования местного значения, соответствующих нормативным требованиям - 77,1% или 99,2% к плану (план 77,7)</t>
  </si>
  <si>
    <t>Отношение объема муниципального долга города к общему объему доходов бюджета города предусмотрен в объеме не более 50%, ожидаемое значение показателя по итогам текущего финансового года составляет 3,3%. Фактическое значение показателя соответствует установленным требованиям.
Предельный объем расхода на обслуживание муниципального долга предусмотрен на уровне не более 5%. Ожидаемое значение показателя 0,01 %. Фактическое значение показателя в пределах установленных ограничений, в соответствии с Бюджетным кодексом Р.Ф.</t>
  </si>
  <si>
    <t>Оказаны услуги по монтажу и демонтажу торговых палаток на сумму 180,0 тыс. руб. По муниципальным контрактам с ИП Толкачев А.В. оказаны услуги по проведению интерактивного обучения на сумму 26,5 тыс. руб., с ИП Усынина А.В. услуги по проведению тренинга на сумму 30,0 тыс. руб.</t>
  </si>
  <si>
    <t>Доля потребительских споров, разрешенных в досудебном и внесудебном порядке, в общем количестве споров с участием потребителей - 100% или 103% к плану (план 97)._x000D_
_x000D_
Количество проведенных мероприятий по правовому просвещению и информированию в сфере защиты прав потребителей - 7 ед. или 87,5% к плану (план 8).</t>
  </si>
  <si>
    <t>Уровень регистрируемой безработицы (на конец года) (обратный показатель) - 0,12% или 100% к плану (план 0,17)._x000D_
_x000D_
Доля граждан, трудоустроенных в муниципальные учреждения, к общему числу граждан, обратившихся за содействием в поиске подходящей работы - 71,9% или 95,8% к плану (план 75).</t>
  </si>
  <si>
    <t xml:space="preserve">Проведено обучение по охране труда 205 руководителей и специалистов, обучение приемам оказания первой помощи 205 специалистов, приемам применения СИЗ 17 специалистов из числа работников муниципальных учреждений. В учреждениях муниципальной формы собственности проведена специальная оценка условий труда на 30 рабочих местах и оценка профессиональных рисков на 127 рабочих местах. Приобретена наградная продукция для вручения победителям и призерам фотоконкурса по охране труда, изготовлено и распространено 500 буклетов, 100 производственных календарей на 2025 год. </t>
  </si>
  <si>
    <t>Численность пострадавших в результате несчастных случаев на производстве с утратой трудоспособности на 1 рабочий день и более - 2 человека или 100% к плану (план 7) (обратный показатель).</t>
  </si>
  <si>
    <t>Число посещений культурных мероприятий - 238,6 тыс. ед. или 73% к плану (план 326)._x000D_
_x000D_
Число обращений к цифровым ресурсам в сфере культуры - 32,3 тыс. ед. или 66% к плану (план 49).</t>
  </si>
  <si>
    <t>Уровень обеспеченности населения города Пыть-Яха сельскохозяйственной продукцией собственного производства от норматива потребления продукции:
- мясо и мясопродукты (в пересчете на мясо) - 0,9% или  43% к плану (план 2,1);
- молоко и молокопродукты - 2% или 95% к плану (план 2,1).
Производство (реализация) мяса (скот на убой) в живом весе (КРС и свиньи) - 25,7 тн. или 38,5% к плану (план 66,7).
Производство молока в хозяйствах всех категорий - 262,8 тн. или 96% к плану 
(план 274,1)</t>
  </si>
  <si>
    <t>Количество животных без владельцев, прошедших отлов, транспортировку, регистрацию, учет, содержание, лечение (вакцинацию) - 62 ед. или 48% к плану 
(план 129)</t>
  </si>
  <si>
    <t>Доля детей в возрасте от 5 до 18 лет, охваченных дополнительным образованием_x000D_
 - 77,6% или 88,5% к плану (план 87,5)</t>
  </si>
  <si>
    <t>Доля педагогических работников общеобразовательных организаций, прошедших повышение квалификации, в том числе в центрах непрерывного повышения профессионального мастерства - 82% или 152,4% к плану (план 53,8)_x000D_
Доля обучающихся, для которых созданы равные условия получения качественного образования вне зависимости от места их нахождения посредством предоставления доступа к федеральной информационно-сервисной платформе цифровой образовательной среды - 76,6% или 128% к плану (план 60%)
_x000D_
Доступность дошкольного образования для детей в возрасте от 1,5 до 3 лет - 100% к плану (план 100)_x000D_
_x000D_
Доступность дошкольного образования для детей в возрасте от 3 до 7 лет - 100% к плану (план 100)</t>
  </si>
  <si>
    <t>Предусмотрено финансирование на архитектурно-художественное освещение зданий МДОАУ д/с «Солнышко» и МАОУ «Прогимназия «Созвездие»;
- проводятся работы по капитальному ремонту МДОАУ ЦРР-д/с «Аленький цветочек» и МДОАУ д/с «Родничок», ремонт помещений и входных групп МБУ «Современик». 
В рамках реализации наказов избирателей депутатами Думы ХМАО – Югры приобретено: светодиодные светильники для МДОАУ ЦРР-д/с «Аленький цветочек»; элетрооборудование, тепловая завеса и оборудование для пищеблока, посудомоечные машины в МДОАУ д/с «Солнышко»; образовательные программы естественно-научной направленности и по детской безопасности для шлемов виртуальной реальности для МБОУ СОШ № 1; мебель, оборудование, форменная одежда в МБУ «Современник»; тепловые завесы, мебель, посуда для МБОУ СОШ № 6; ковры для музыкального зала в МДОАУ д/с «Золотой ключик». 
Планируется приобретение специализированного оборудования по профориентации (направление «Работники больницы») в МДОАУ д/с «Золотой ключик».</t>
  </si>
  <si>
    <t>Доля реализованных мероприятий по укреплению общественного здоровья населения города Пыть-Яха - 86,4% к плану (план 100).</t>
  </si>
  <si>
    <t>Общая численность граждан, вовлеченных центрами (сообществами, объединениями) поддержки добровольчества (волонтерства) на базе образовательных организаций, некоммерческих организаций, государственных и муниципальных учреждений в добровольческую (волонтерскую) деятельность - 0,0046 млн. человек или 80,7% к плану (план 0,0057).
Доля граждан, занимающихся добровольческой (волонтерской) деятельностью - 12,6% или 88,1% к плану (план 14,3).</t>
  </si>
  <si>
    <t>По результатам проведенного конкурса 09.08.2024г. определены 2 победителя (распоряжение администрации от 23.08.2024 №1579-ра «О поддержке инициативных проектов»). Результаты конкурса отменены распоряжением администрации от 10.09.2024 № 1705-ра.</t>
  </si>
  <si>
    <t>Объем информационной поддержки проектов социально ориентированных некоммерческих организаций, получивших поддержку за счет средств бюджета города Пыть-Яха на оказание социально значимых услуг и реализацию социально значимых программ (проектов) - 72 ед. или 131% к плану (план 55).
Доля информационных сообщений в средствах массовой информации, отражающих деятельность органов местного самоуправления города Пыть-Яха - 45,4% или 100,2% к плану (план 45,3).</t>
  </si>
  <si>
    <t>Заключены 3 муниципальных контракта на разработку проектной, рабочей, сметной документации:
- с ООО «Проектно-Изыскательская Компания-Аудит» на ликвидацию скважин №5, №6, №7 на ВОС-1, зона (массив) Северо-Восточная промышленная, ул. Первопроходцев г. Пыть-Ях, ликвидацию скважин №8, №9, №16, №19, №20 на ВОС-3, мкр. 10 «Мамонтово» г. Пыть-Ях, строительство артезианских скважин №5, №6, №7 на ВОС-1, зона (массив) Северо-Восточная промышленная, ул. Первопроходцев г. Пыть-Ях, строительство скважин №8, №9, №16, №19, №20 на ВОС-3, мкр.10 «Мамонтово» г. Пыть-Ях;
- с ООО «ЮганскСпецСервис-2» на строительство газопровода от пункта редуцирования газа блочного типа (ГРПБ Пыть-Ях) до точки врезки в газопровод диаметром 720 мм высокого давления II категории;
- с ООО «Метрополия» завершены работы по объекту: «Централизованное газоснабжение индивидуальной жилой застройки, расположенной по адресу: город Пыть-Ях, микрорайон 8 Горка», исполнение составило 6 600,0 тыс. руб.
Также проведена оплата судебных издержек на сумму 41,2 тыс. руб.</t>
  </si>
  <si>
    <t>Объем жилищного строительства - 2,2 тыс. кв. м. или 73% к плану (план 3,0)._x000D_
_x000D_
Общая площадь жилых помещений, приходящихся в среднем на 1 жителя - 19,8 кв. м. или 100% к плану.</t>
  </si>
  <si>
    <t>Количество семей, улучшивших жилищные условия - 67 семей или 137% к плану (план 49)._x000D_
_x000D_
Количество квадратных метров расселенного аварийного жилищного фонда - 2,44 тыс. кв. м. или 156% к плану (план 1,56).</t>
  </si>
  <si>
    <t>Оплата расходов и организационное обеспечение МКУ «Управление капитального строительства города Пыть-Яха»</t>
  </si>
  <si>
    <t>Проведено 31 городское мероприятие, обеспечено участие в 25 официальных мероприятиях.</t>
  </si>
  <si>
    <t xml:space="preserve">Доля граждан, систематически занимающихся физической культурой и спортом - 63,4% или 94,6% к плану (план 67)._x000D_
_x000D_
Уровень обеспеченности граждан спортивными сооружениями, исходя из единовременной пропускной способности объектов спорта - 58,3% или 98,8% к плану (план 59)_x000D_
</t>
  </si>
  <si>
    <t>В МБУ ДО СШОР проведено 7 городских мероприятий, обеспечено участие спортсменов в 30 выездных мероприятиях, в МБУ ДО СШ проведено 31 городское мероприятие и обеспечено участие спортсменов в 36 выездных мероприятиях.</t>
  </si>
  <si>
    <t>С целью обеспечения деятельности МАУ ДО СШ «Олимп», МБУ ДО СШ и МБУ ДО СШОР произведены расходы на содержание имущества, выплату заработной платы, оплату ежегодного оплачиваемого отпуска, льготного проезда к месту отдыха и обратно, и т.д.
Оказание платных услуг на 01.10.2024г. составило 2 367,7 тыс. руб. (прокат коньков, тренажерный зал, занятия по фитнес аэробике).</t>
  </si>
  <si>
    <t xml:space="preserve">Выполнены работы по разработке проектно-сметной документации на строительство объекта: «Физкультурно-спортивный комплекс» для единоборств, в МАУ ДО СШ «Олимп» произведена закупка автоматизированного рабочего места.  </t>
  </si>
  <si>
    <t>В 4 квартале 2024 года планируется реализация основного мероприятия с целью предоставления субсидии СОНКО.</t>
  </si>
  <si>
    <t>Проводится уход за территорией городского кладбища, обустройство и охрана кладбища общей площадью 40 438 м2. 
Заключен муниципальный контракт на выполнение работ по разработке проектной, рабочей, сметной документации на устройство колумбария на территории городского кладбища (исполняется).</t>
  </si>
  <si>
    <t>В рамках муниципальных контрактов выполнены работы по зимнему содержанию городских и общественных территорий, внутриквартальных проездов и объектов благоустройства, покосу городских территорий, погрузке и вывозу снежных масс, выполнение работ по ремонту внутриквартальных проездов и спортивной площадки во 2 мкр. в районе домов №8, №9.</t>
  </si>
  <si>
    <t>Выполнены работы по разработке проектной, сметной документации на обустройство площадки для выгула собак в 4 мкр. «Молодежный», по устройству системы водоотведения с территории жилого дома, (мкр. 2 Нефтяников, дом №24) и ремонту малых архитектурных форм   на детских игровых (спортивных) площадках г. Пыть-Ях.
Заключены муниципальные контракты на выполнение работ:
- по разработке проектной, сметной документации на обустройство тротуара с освещением (мкр. 1 Центральный, улица Первопроходцев (переход от жилых домов к парку «Сказка»);
- по ремонту обелиска «Памяти Великой Отечественной Войне» (мкр. 2 Нефтяников, на территории МБОУ СОШ № 1);
- на демонтаж и поставку детского игрового и спортивного оборудования;
- на обустройство площадки для выгула собак, системы водоотведения во 2 мкр. дом 24 и благоустройство территории в районе ТЦ Нефтяник 5 мкр. Солнечный.</t>
  </si>
  <si>
    <t>Размещение и содержание детских и спортивных площадок, площадок для выгула животных, малых архитектурных форм, сооружений - 70 ед. или 95% к плану (план 74)</t>
  </si>
  <si>
    <t>Выполнены работы по демонтажу ледовых городков, световых элементов ели и конструкций, монтажу и демонтажу конструкций и декораций к праздничным датам, изготовление и поставку баннеров, поставку парковой мебели и оформление доски почета, по содержанию и обслуживанию гобопроекторов.</t>
  </si>
  <si>
    <t>Организована работа по заключению муниципальных контрактов на изготовление и поставку наградной продукции участникам ежегодного конкурса национальных культур «Моя Югра, моя Россия» 7 ноября 2024 года на территории МАУК «МКЦ «ФЕНИКС».</t>
  </si>
  <si>
    <t xml:space="preserve">Организована работа по заключению муниципальных контрактов на изготовление и поставку наградной продукции (сертификаты) для участников онлайн-конкурса социальной рекламы «Давайте дружить народами» 6 декабря 2024 года. </t>
  </si>
  <si>
    <t xml:space="preserve">Доля граждан, положительно оценивающих состояние межнациональных отношений в муниципальном образовании (план 84,1%) (по итогам года);_x000D_
_x000D_
Количество участников мероприятий, направленных на этнокультурное развитие народов России, проживающих в муниципальном образовании - 5,1 тыс. чел. или 72% к плану (план 7,1);_x000D_
_x000D_
Количество участников мероприятий, направленных на укрепление общероссийского гражданского единства проживающих в муниципальном образовании - 5,2 тыс. человек или 68% к плану (план 7,6)._x000D_
</t>
  </si>
  <si>
    <t>Уровень преступности на улицах и общественных местах (число зарегистрированных преступлений на 100 тыс. человек населения) (обратный показатель) - 176,7 ед. или 100% к плану (план 302,5)</t>
  </si>
  <si>
    <t>Заключено 5 муниципальных контрактов на изготовление баннеров и листовок на темы мошенничество, безопасность дорожного движения и коррупция, изготовление медалей и значков.</t>
  </si>
  <si>
    <t>Общая распространенность наркомании (на 100 тыс. населения) (обратный показатель) - 151,8 ед. или 100% к плану (план 166,4)</t>
  </si>
  <si>
    <t>Количество совершаемых отделом ЗАГС юридически значимых действий - 6 986 ед.  или 116% к плану (план 6 000)</t>
  </si>
  <si>
    <t>На осуществление полномочий по государственной регистрации актов гражданского состояния (заработная плата, начисления на выплаты по оплате труда,  видеонаблюдение).</t>
  </si>
  <si>
    <t>По состоянию на 01.10.2024г. проведено 4 этапа акарицидной обработки, 2 этапа барьерной дератизации и 2 этапа лаврицидной обработки.</t>
  </si>
  <si>
    <t>Изготовлена уличная двухсторонняя баннерная стойка, баннер и буклеты на тему социальная и культурная адаптация мигрантов.</t>
  </si>
  <si>
    <t>Выполнены работы по 2 этапу благоустройства общественной территории «Аллея имени Сергея Есенина» в 3-м мкр. «Кедровый» г. Пыть-Ях (центральный тротуар). Выполнены работы по монтажу и демонтажу баннерного полотна, изготовлению и поставке плакатов.
Заключен муниципальный контракт на поставку тротуарной плитки и бордюров (в рамках объекта закупки «Благоустройство аллеи имени Сергея Есенина»).</t>
  </si>
  <si>
    <t>В отчетном периоде заключены муниципальные контракты с АНО городской приют для бездомных животных «Шанс», по состоянию на 01.10.2024г. в приюте для животных содержится 200 животных без владельцев, отловлено 62 животных.</t>
  </si>
  <si>
    <t>В 4 квартале 2024 года запланировано участие в выставке-ярмарке окружных товаропроизводителей «Товары земли Югорской».</t>
  </si>
  <si>
    <t>В МАУ ДО СШ «Олимп» заключены договоры на переустановку и установку дополнительных кнопок тревожной сигнализации на объектах, установку СКУД, переустановку системы экстренного оповещения посетителей и работников, переоборудование видеонаблюдения. 
Предусмотрено выполнение работ по устройству спортивной площадки, расположенной на территории: г. Пыть-Ях, мкр. 9 Черемушки, ул. Обская, напротив дворового клуба «Черемушки» (поставщик определен), а также средства на устройство хоккейного корта, расположенного на территории г. Пыть-Ях, мкр. 1 Центральный, возле строения 12А, бывшее строение МКЦ Факел. По состоянию на 01.10.2024 подрядчик не определен.</t>
  </si>
  <si>
    <t xml:space="preserve">На базе МБУ ДО СШОР заключен договор на временное размещение (проживание и питание) 15 человек, во время проведения учебно-тренировочных мероприятий (бокс). </t>
  </si>
  <si>
    <t xml:space="preserve">Приобретено лицензионное программное обеспечение «Редактор цифровых копий архивных документов», архивный обеспыливатель, канцелярские принадлежности. </t>
  </si>
  <si>
    <t>Исполнение по состоянию  на  01.10.2024г. составляет:
- по федеральному бюджету к финансированию - 70,4%;  
- по окружному бюджету к финансированию - 59,9%; 
- по муниципальному бюджету - 54,1%.</t>
  </si>
  <si>
    <t>Выполнены работы на сумму 30 618,1 тыс. руб.: 
- по замене асфальтобетонного покрытия – 1,1 км и нанесению дорожной разметки по ул. Тюменский тракт;
- замене асфальтобетонного покрытия – 2,3 км, укрепление обочин и нанесение дорожной разметки по улице Белых ночей;
- по обследованию и оценке технического состояния путепровода через железнодорожные пути и технического состояния моста через реку Большой Балык.
Выполнены работы по муниципальным контрактам (оплата планируется в 4 кв. 2024г.):
- текущий ремонт асфальтобетонного покрытия - 0,87 км по ул. Николая Самардакова, мкр. 2 «Нефтяников» (включая примыкания съезда, заездов, остановочные карманы) в г. Пыть-Яхе;
- обустройство тротуара по ул. Православная, 8 мкр. «Горка», протяженностью 520 м. (от ул. Святослава Федорова до лыжной базы);
- обустройство системы водоотведения с территории автомобильной дороги мкр. 3 Кедровый, ул. Сергея Есенина с примыканием к частному коммерческому сооружению «Мандарин». 
Заключены муниципальные контракты на выполнение работ:
- на ремонт автомобильных дорог местного значения в г. Пыть-Ях;
- работы по водоотведению методом горизонтальное направленное бурение (ГНБ);
- по устройству водоприемного колодца;
- по установке дорожного ограждения (барьерного типа) на участке автомобильной дороги по улице Солнечной. Срок выполнения работ 4 кв. 2024г.</t>
  </si>
  <si>
    <t xml:space="preserve">Поощрены участники муниципальной управленческой команды за содействие в реализации полномочий участковых избирательных комиссий на территории города Пыть-Яха на выборах Президента Российской Федерации. 
Выплачена заработная плата и начисления на заработную плату за январь-сентябрь 2024 г., произведена оплата льготного проезда и командировочных расходов, перечислений налогов. </t>
  </si>
  <si>
    <t>Доля муниципальных служащих, соблюдающих ограничения и запреты, требования к служебному поведению - 98,4% или 104% к плану (план 95).</t>
  </si>
  <si>
    <t>Доля муниципальных служащих, лиц, замещающих муниципальные должности и лиц, включенных в кадровый резерв и резерв управленческих кадров, прошедших обучение по программам дополнительного профессионального образования, от потребности, определенной муниципальным образованием - 74,5% к плану (план 100%).</t>
  </si>
  <si>
    <t xml:space="preserve">Обеспечение содержания и эксплуатации муниципального имущества - 30,9% к плану (план 100%).     </t>
  </si>
  <si>
    <t>Количество сформированных земельных участков - 5 единиц или 100% к плану.</t>
  </si>
  <si>
    <t>Заключено 3 муниципальных контракта в целях покупки движимого имущества бытового назначения.</t>
  </si>
  <si>
    <t>Обеспечение имущественной основы деятельности органов местного самоуправление - 4 единицы или 100% к плану.</t>
  </si>
  <si>
    <t>Оценка степени достижения целевых показателей проведена по 100 показателям :
­ по 53 показателям достигнуто запланированное годовое значение;
­ по 47 показателям средний процент достижения составил 57,1%.
Средний процент достижения целевых показателей в целом по всем программам составляет 83,8 % к плану.</t>
  </si>
  <si>
    <t>В рамках мероприятия :_x000D_
- осуществляются выплаты заработной платы, уплата взносов в бюджетные и внебюджетные фонды;_x000D_
- приобретены учебники, учебные и наглядные пособия, цифровые образовательные программы, антивирусные программы, технические средства обучения для организации учебного процесса;_x000D_
- проводится организация бесплатного горячего питания обучающихся, получающих начальное общее образование и обучающихся, не относящихся к льготной категории, с 5 по 11 классов;_x000D_
- выплачивается ежемесячное вознаграждение за классное руководство педагогическим работникам муниципальных образовательных организаций, финансируется под фактическую потребность, на 2024-2025 учебный год сформировано 225 классов;_x000D_
- осуществляется выплата компенсации части родительской платы за присмотр и уход за детьми в образовательных организациях дошкольного образования. Данная выплата носит заявительный характер и производится на основании заявления родителя (законного представителя) ребенка и за фактическое посещение ребенком дошкольной организации;    _x000D_
-  предусмотрено финансовое обеспечение содержания общеобразовательных организаций.</t>
  </si>
  <si>
    <t xml:space="preserve">В целях реализации регионального проекта заключено 7 договоров о возмещении затрат, связанных с оказанием образовательных услуг по реализации дополнительных общеобразовательных программ в рамках системы персонифицированного финансирования г. Пыть-Яха: с МАУДО «Центр детского творчества», МДОАУ д/с «Белочка», АНО ЦДПО «Веста», ИП Киосе Н.Н., университет «Синергия», ООО «Инновационные образовательные технологии», ИП Лупу А.Ю. за отчетный период выдано 2 059 сертификатов. </t>
  </si>
  <si>
    <t>Проведены мероприятия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организациях. В октябре 2024 года планируются учебно-полевые сборы.</t>
  </si>
  <si>
    <t>Предусмотрены расходы на организацию питания детей в лагерях с дневным пребыванием, в палаточных лагерях, в лагерях труда и отдыха с дневным пребыванием детей, также на содержание учреждения молодежной политики МБОУ «Современник» произведены расходы на выплату заработной платы, уплату взносов в бюджетные и внебюджетные фонды, за фактически оказанные услуги. 
В весенние каникулы организовано 6 лагерей с дневным пребыванием, охват детей составил 675 человек. В летние каникулы организовано 9 лагерей с дневным пребыванием (охват - 742 ребёнка), 1 лагерь труда и отдыха (охват - 40 детей) и 1 палаточный лагерь (охват - 20 детей). Предусмотрены расходы на заработную плату работников, на охрану здания и на страхование детей от несчастных случаев и проведение тестирования работников лагеря. 
В рамках оздоровительной компании предусмотрена организация выездного отдыха за пределы ХМАО-Югры. Мероприятия проводятся с июня по август месяц ежегодно. Организован выездной отдых в ДОЛ «Солнечный берег» (Краснодарский край) и ДОЛ «Талый ключ» (г. Екатеринбург), всего оздоровлено 249 детей.</t>
  </si>
  <si>
    <t xml:space="preserve">Доля граждан, обеспеченных мерами социальной поддержки, от численности граждан, имеющих право на их получение и обратившихся за их получением - 100% к плану (план 100)._x000D_
</t>
  </si>
  <si>
    <t>По мероприятию:
- произведены выплаты 71 лицу, замещавшему муниципальные должности или должности муниципальной службы в ОМС г. Пыть-Ях, выплаты пенсии за выслугу лет за январь – сентябрь 2024 года, на сумму 7 141,6 тыс. руб.;
- 5 человек, имеющие звание «Почетный гражданин города Пыть-Яха» получили ежемесячную выплату, за февраль-сентябрь 2024 года и 14 человек получившие звание, 1 человеку выплачена материальная помощь, 4 человека получили единовременную выплату в связи с юбилейной датой, исполнение составило 310,0 тыс. руб.;
- произведена единовременная денежная выплата в связи с заключением контракта о прохождении военной службы, направлением для выполнения задач в ходе специальной военной операции на территориях Украины, Донецкой Народной Республики, Луганской Народной Республики, Запорожской, Херсонской областей, на сумму 12 700,0 тыс. руб.;
- ООО «Пыть-Яхторгсервис» возмещены недополученные доходы, при оказании населению услуги бань по тарифам, не обеспечивающим возмещение издержек, в отношении 6 742 чел. в размере 2 324,9 тыс. руб.; 
- произведена выплата субсидии на возмещение недополученных доходов ООО «ЗапсибАвто», осуществляющему пассажирские перевозки по социально ориентированным тарифам, в размере 577,5 тыс. руб.;
- 7 человек получили единовременную денежную выплату ко Дню Победы в Великой Отечественной войне 1941–1945 годов, исполнение составило 70,0 тыс. руб.
За отчетный период 7 776 человек получили социальную поддержку.</t>
  </si>
  <si>
    <t>Реализуется согласно утвержденному плану, в рамках муниципального контракта с ООО «Рекламная компания Медиа тайм» изготовлена печатная продукция (баннер, буклеты), направленная на освещение вопросов укрепления общественного здоровья жителей города Пыть-Яха.</t>
  </si>
  <si>
    <t>Проведены работы по обследованию технического состояния и ремонту водоотводного лотка подпорной железобетонной стены, расположенной вдоль улицы С. Федорова объекта МАУК «МКЦ «Феникс» в размере 542,0 тыс. руб., предусмотрены средства на проведение капитального ремонта подпорной стены МАУК МКЦ «Феникс», заявка на закупку обработана. Выполнены работы по архитектурно-художественному освещению здания МБОУ ДО «ДШИ» в сумме 2 658,8 тыс. руб., по объектам МАУК «КДЦ», МАУК МКЦ «Феникс» исполнение ожидается до конца 2024 года. Выполнены работы: по укреплению материально-технической базы МАУК «КДЦ» в сумме 2 005,3 тыс. руб.; по ремонту ступеней крыльца МБОУ ДО «ДШИ» в размере 465,1 тыс. руб. и МАУК «МКЦ «Феникс», ремонт санитарных комнат парка культуры и отдыха «Северное сияние» в сумме 1 000,0 тыс. руб. Произведена оплата за 1 этап разработки мастер-плана в целях развития и благоустройства территории парка культуры и отдыха, зонального военно-патриотического центра «Витязь», в размере 750,0 тыс. руб.</t>
  </si>
  <si>
    <t>На базе МАУ ДО СШ «Олимп», в рамках Всероссийского физкультурно-спортивного комплекса «Готов к труду и обороне» проведено 6 городских и 2 выездных мероприятия. Также в целях обеспечения деятельности центра тестирования ГТО приобретена наградная продукция, флагштоки и стартовые номера из ткани.</t>
  </si>
  <si>
    <t>С целью обеспечения деятельности МАУ «Аквацентр «Дельфин» произведены расходы на содержание имущества, выплату заработной платы, оплату ежегодного оплачиваемого отпуска, льготного проезда к месту отдыха и обратно, и т.д.
Оказание платных услуг на 01.10.2024г. составило 7 615,5 тыс. руб. (бассейн для плавания, тренажерный зал).</t>
  </si>
  <si>
    <t>Заключены договоры: МАУ «Аквацентр «Дельфин» на оказание услуг физической охраны зданий, МАУ ДО СШ «Олимп» на оказание услуг противопожарной безопасности.</t>
  </si>
  <si>
    <t xml:space="preserve">Заключены договоры на: медицинское и углубленное медицинское обследование, поставку спортивного инвентаря и экипировки. Воспитанники МБУ ДО СШ приняли участие в 13 выездных мероприятиях. МБУ ДО СШОР обеспечено участие спортсменов в 12 выездных мероприятиях. МАУ ДО СШ «Олимп» приобретена компьютерная техника для шахматного клуба. </t>
  </si>
  <si>
    <t>По состоянию на 01.10.2024 заключено 20 договоров на трудоустройство 270 несовершеннолетних граждан в возрасте от 14 до 18 лет – трудоустроено 252 человека, трудоустроено 2 безработных гражданина, 1 человек пенсионного возраста, на стажировку инвалида трудоспособного возраста – трудоустроен 1 человек, создано 2 рабочих места для многодетных родителей – трудоустроено 2 человека. Создано (оснащено) рабочее место для инвалида – трудоустроен 1 человек. Организована стажировка 1 выпускника профессиональных образовательных организаций в возрасте до 25 лет. По организации проведения оплачиваемых общественных работ для незанятых трудовой деятельностью граждан – трудоустроен 1 человек.</t>
  </si>
  <si>
    <t>В рамках соглашений за 2023 год с главами КФХ Колещатовым В.Д. и Захаровым М.Д. на предоставление субсидий на поддержку и развитие животноводства за объемы произведенной продукции, произведены выплаты за декабрь 2023 год в сумме 770,4 тыс. руб. На 2024 год с главой КФХ Колещатовым В.Д заключено соглашение на предоставление субсидии на поддержку и развитие животноводства, а также 6 дополнительных соглашений. Исполнение на 01.10.2024 г. составило 5 156,0 тыс. руб. (за объемы произведенной продукции декабрь 2023г. – август 2024г.).
В связи с закрытием КФХ Захаров М.Д в 2024г. сократился объем предоставляемой финансовой поддержки.</t>
  </si>
  <si>
    <t>Выполнены работы по разработке проекта планировки и проекта межевания территории, в том числе для размещения приюта для животных, иных объектов, по адресу: г. Пыть-Ях, ул. Мамонтовска.
По внесению изменений в проект планировки и межевания территории: 
-мкр. 8 Горка, улично-дорожной сети; 
-мкр. 1 Центральный (изменение границ земельного участка под новый объект учебно-образовательного назначения на 700 мест, организацию парковочных мест для объекта образования); 
-мкр. 1 Центральный г. Пыть-Яха, ориентировочная площадь территории – 3,07 га; 
-южной промышленной зоны (массива); 
-мкр. 3 Кедровый г. Пыть-Яха.
Заключен муниципальный контракт на выполнение работ по внесению изменений в проект планировки и межевания части территории мкр. 6 Пионерный, в границах улиц Магистральная, Фармана Салманова г. Пыть-Яха, срок выполнения - 02.11.2024г.</t>
  </si>
  <si>
    <t xml:space="preserve">Предоставлены жилые помещения 26 семьям (по договорам мены/соцнайма). Произведена выплата возмещения за жилые помещения 11 собственникам. В стадии заключения/регистрации/оплаты соглашения о выплате возмещения еще 1 семья. Объявлен аукцион на приобретение 2 жилых помещений. 
Произведен снос 2 строений объемом 360м3, 1 жилого дома площадью 1021 м. 
Выполнены работы по обеспечению доступности жилого помещения под потребности инвалида и по разработке проекта организации работ по носу жилых домов. Еще один договор на выполнение работ по обеспечению доступности жилого помещения под потребности инвалида на исполнении. </t>
  </si>
  <si>
    <t>Заключены соглашения о предоставлении субсидии местному бюджету на реализацию мероприятия по расселению граждан из помещений, непригодных в связи с содержанием фенола/формальдегида, на предоставление социальной выплаты в текущем году включена 31 семья, из них оплачены – 28 семей; предоставлена субсидия 1 молодой семье, по категории «ветераны боевых действий и инвалиды» и инвалиды (на учете состоят 3 человека, получил субсидию 1 (по категории «инвалиды»). Двое не изъявили желание на получение выплаты).</t>
  </si>
  <si>
    <t>Выделены средства в сумме 48 980,7 тыс. руб. на финансовое обеспечение затрат при оказании коммунальных услуг населению города, связанных с погашением задолженности за потребленные топливно-энергетические ресурсы, понесенных МУП «УГХ» г. Пыть-Ях.
Завершены работы по актуализации схем теплоснабжения, водоснабжения, водоотведения города Пыть-Яха с электронной моделью на сумму 1 196,0 тыс. руб., также выполнены работы по капитальному ремонту объектов: «Водовод Bр. 5а - КОС-2700», «Водовод КОС-2700 - КОС-7000», «Водовод КОС-7000 - ВОС-3», оплата планируется в 4 кв. 2024г.
Заключены муниципальные контракты на выполнение работ по разработке проектной, сметной документации по капитальному ремонту сети водоснабжения от Узла 3 до ТК 61, мкр. 2 «Нефтяников», г. Пыть-Ях и капитальному ремонту сетей тепло, водоснабжения на участке от ТК-115 до ТК-102 г. Пыть-Ях, 3 мкр. «Кедровый», ул. Р. Кузоваткина. Готовность объекта 90%.</t>
  </si>
  <si>
    <t>Произведены почтовые расходы, опубликование списков в газете.</t>
  </si>
  <si>
    <t>Изготовлена и поставлена наградная продукция в рамках мероприятия «Патриотический забег». Планируется изготовление и поставка наградной продукции к проведению мероприятий на базе МБОУ СОШ №1 Молодежной резиденцией «Беседка» МБУ «Современник», в ноябре 2024 года.</t>
  </si>
  <si>
    <t>Обучение запланировано в 4 квартале 2024 года.</t>
  </si>
  <si>
    <t xml:space="preserve">Изготовлены памятки в количестве 3500 штук, исполнение составило 44,1 тыс. руб.
Изготовлен видеоролик на сумму 36,5 тыс. руб. по тематике «Безопасность детей на водных объектах». Весенне – летний пожароопасный период, проводится прокат видеоролика по противопожарной тематике «Пожарная безопасность». В осенне-зимний отопительный сезон «Пожарная безопасность в быту при использовании печного отопления, электронагревательных приборов». Общий объем проката видеороликов 3170 сек. </t>
  </si>
  <si>
    <t>Проводится выполнение работ по содержанию, обслуживанию и ремонту наружных источников противопожарного водоснабжения, являющихся муниципальной собственностью, на 01.10.2024г. исполнение составило 874,9 тыс. руб. Выполнен 1 этап работ по содержанию минерализованных полос и противопожарных разрывов в количестве 4100 м2, на сумму 477,6 тыс. руб. 2 этап проведен – оплата планируется в 4 квартале 2024 года.</t>
  </si>
  <si>
    <t xml:space="preserve">В целях реализации регионально проекта проведена акция «Чистый берег», в рамках которой вывезено 15 м3 мусора, очищено более 2 000 м2 площади, количество участников составило 138 человек. </t>
  </si>
  <si>
    <t>Количество ликвидированных несанкционированных свалок и объектов размещения отходов, выведенных из эксплуатации - 2 ед. или 50% к плану (план 4);_x000D_
_x000D_
Площадь территории, очищенной от _x000D_
свалок - 2 га или 33,3% к плану (план 6);_x000D_
_x000D_
Объем вывезенного мусора - 92,5 м3 или 15,4% к плану (план 600)</t>
  </si>
  <si>
    <t>На реализацию мероприятия заключены муниципальные контракты с ТСЖ "2А мкр" и с ИП Мубораков М.А.</t>
  </si>
  <si>
    <t>В рамках регионального проекта «Акселерация субъектов малого и среднего предпринимательства» предоставлена поддержка 55 субъектам МСП, по региональному проекту «Создание условий для легкого старта и комфортного ведения бизнеса» поддержка предоставлена 4 субъектам МСП. За отчетный период предоставлена консультационная поддержка 153 субъектам МСП, в том числе самозанятым.</t>
  </si>
  <si>
    <t xml:space="preserve">За 9 месяцев 2024 года проведено 7 информационно-просветительских мероприятий. Планируется заключение договора на изгтовление информационно-справочных материалов (памятки, буклеты). </t>
  </si>
  <si>
    <t>Для развития системы информационной безопасности заключены муниципальные контракты на обновление, техническую поддержку программного обеспечения, средств защиты информации корпоративной сети Администрации города Пыть-Яха.</t>
  </si>
  <si>
    <t>В рамках мероприятия выполнены строительные лабораторные работы на сумму 125,0 тыс. руб. Заключены муниципальные контракты:
- на выполнение комплекса работ по разработке ПСД с последующим строительством I этапа дорог улиц Брусничная, Заречная, Балыкская, Загородная, Дружбы, Хрустальный проезд в мкр. № 9 «Черемушки»;
- на выполнение комплекса работ по разработке ПСД на обустройство тротуара и велосипедной дорожки, соединяющих мкр. 1 «Центральный» и мкр. 2 «Нефтяников» с мкр. 5 «Солнечный».</t>
  </si>
  <si>
    <t>В соответствии со статьей 25 Бюджетного процесса в течении отчетного периода в Думу города и Счётно-контрольную палату были направлены отчёты об исполнении бюджета города за 2023 год, 1 квартал 2024 года и 1 полугодие 2024 года.
Оплата процентов на 01.10.2024г. составила 272,8 тыс. рублей, в том числе: по муниципальному контракту с ПАО «Совкомбанк» -  221,0 тыс. рублей, по договору бюджетного кредита в сумме – 51,8 тыс. рублей. По состоянию на 01.10.2024г. муниципальный долг составляет – 63 888,9 тыс. рублей.</t>
  </si>
  <si>
    <t xml:space="preserve">В целях реализации мероприятия заключено 34 муниципальных контракта на определение рыночной оценки имущества, в результате оценено 825 объектов муниципальной собственности. За отчетный период разработаны технические планы на 30 объектов недвижимости. </t>
  </si>
  <si>
    <t>Доля используемого недвижимого имущества в общем количестве недвижимого имущества - 0,8% или 75% к плану (план 0,6) (обратный показатель);
Доля объектов недвижимого имущества, на которые зарегистрировано право собственности, в общем количестве объектов недвижимости, находящихся в муниципальной собственности, за исключением земельных участков - 99% или 100% к плану;
Доля предоставленного субъектам малого и среднего предпринимательства недвижимого имущества, свободного от прав третьих лиц, включенного в перечень, формируемый м.о г. Пыть-Ях, в общем количестве муниципального имущества, свободного от прав третьих лиц, включенного в такой перечень - 100% или 125% к плану (план 80);
Доля предоставленного социально ориентированным некоммерческим организациям недвижимого имущества, свободного от прав третьих лиц, включенного в перечень, формируемый м.о г. Пыть-Ях, в общем количестве муниципального имущества, свободного от прав третьих лиц,
включенного в такой перечень - 100% к плану;
Увеличение количества объектов имущества в перечнях муниципального имущества - 1% или 10%  к плану (план 10).</t>
  </si>
  <si>
    <t>В рамках мероприятия заключено 64 муниципальных контракта на оплату за незакрепленные жилые и нежилые помещения, ремонт квартир, взносы на капитальный ремонт жилой площади, выплачена субсидия на ремонт бесхозных сетей ТВС, приобретена техника для коммунального хозяйства.</t>
  </si>
  <si>
    <t xml:space="preserve">Неисполнение обусловлено расторжением муниципального контракта в декабре 2023 года. После внесения изменений в проект планировки и межевания территории сформировано и оценено 5 земельных участков. </t>
  </si>
  <si>
    <t>Проведение конкурса "Лучший муниципальный служащий города Пыть-Яха" запланировано в 4 квартале 2024 года.</t>
  </si>
  <si>
    <t>Дополнительное профессиональное образование за 9 месяцев 2024 года получил 41 муниципальный служащий в администрации города.</t>
  </si>
  <si>
    <t xml:space="preserve">Заключен муниципальный контракт на озеленение городских территорий с последующим уходом за декоративными растениями и травянистой растительностью. </t>
  </si>
  <si>
    <t>Проведено участие в окружном конкурсе выставочных экспозиций «Семейные истоки», курсы повышения квалификации по теме: «Музейная педагогика». г. Санкт-Петербург и обучение по теме «Основы безопасной работы в сети Интернет». Приобретено: доска магнитно-маркерная, чехлы для одежды и вешалки, полог, нырики и игольница, нарты, одежда, короб, черпак, столик, фурнитура, ткань.</t>
  </si>
  <si>
    <t>Количество участников мероприятий, направленных на сохранение культуры и традиций коренных малочисленных народов Севера - 224 человека или 131,8% к палну (план 170).
Доля граждан из числа коренных малочисленных народов Севера, удовлетворенных качеством реализуемых мероприятий, направленных на поддержку коренных малочисленных народов, в общем количестве опрошенных лиц, относящихся к коренным малочисленным народам Севера - 99,4% к плану (план 100%).</t>
  </si>
  <si>
    <t xml:space="preserve">Проведено пополнение музейного фонда для обновления экспозиций и создание выставок, (компьютер, предметы быта этнографии юганских ханты, чучела животных, рыб и муляжи продуктов). Для открытия зимнего сезона проведено обновление баннеров и информационных табличек. В рамках организации и проведения городского праздника народа ханты «Вороний день» приобретен реквизит (военная атрибутика, оргтехника, стойка крепления сети, стойка страховочная, точило, облас, лыжи, баннеры и таблички, посуда, маски, фурнитура, мех, ткань, бисер).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</si>
</sst>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₽_-;\-* #,##0.00\ _₽_-;_-* &quot;-&quot;??\ _₽_-;_-@_-"/>
    <numFmt numFmtId="164" formatCode="0.0"/>
    <numFmt numFmtId="165" formatCode="#,##0.0_ ;\-#,##0.0\ "/>
    <numFmt numFmtId="166" formatCode="#,##0.0"/>
    <numFmt numFmtId="167" formatCode="_-* #,##0.0\ _₽_-;\-* #,##0.0\ _₽_-;_-* &quot;-&quot;??\ _₽_-;_-@_-"/>
  </numFmts>
  <fonts count="16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theme="1"/>
      <name val="Calibri"/>
      <family val="2"/>
      <scheme val="minor"/>
    </font>
    <font>
      <b/>
      <sz val="10"/>
      <color rgb="FFFF0000"/>
      <name val="Times New Roman"/>
      <family val="1"/>
      <charset val="204"/>
    </font>
    <font>
      <sz val="11"/>
      <color rgb="FFFF0000"/>
      <name val="Calibri"/>
      <family val="2"/>
      <scheme val="minor"/>
    </font>
    <font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3">
    <xf numFmtId="0" fontId="0" fillId="0" borderId="0"/>
    <xf numFmtId="43" fontId="12" fillId="0" borderId="0" applyFont="0" applyFill="0" applyBorder="0" applyAlignment="0" applyProtection="0"/>
    <xf numFmtId="0" fontId="11" fillId="0" borderId="0"/>
  </cellStyleXfs>
  <cellXfs count="275">
    <xf numFmtId="0" fontId="0" fillId="0" borderId="0" xfId="0"/>
    <xf numFmtId="0" fontId="1" fillId="0" borderId="0" xfId="0" applyFont="1"/>
    <xf numFmtId="0" fontId="2" fillId="0" borderId="0" xfId="0" applyFont="1" applyFill="1" applyBorder="1" applyAlignment="1">
      <alignment vertical="top" wrapText="1"/>
    </xf>
    <xf numFmtId="2" fontId="2" fillId="0" borderId="0" xfId="0" applyNumberFormat="1" applyFont="1" applyFill="1" applyBorder="1" applyAlignment="1" applyProtection="1">
      <alignment vertical="top" wrapText="1"/>
      <protection locked="0"/>
    </xf>
    <xf numFmtId="164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164" fontId="2" fillId="0" borderId="0" xfId="0" applyNumberFormat="1" applyFont="1" applyFill="1" applyBorder="1" applyAlignment="1" applyProtection="1">
      <alignment horizontal="center" vertical="top" wrapText="1"/>
      <protection locked="0"/>
    </xf>
    <xf numFmtId="0" fontId="2" fillId="0" borderId="0" xfId="0" applyFont="1" applyFill="1" applyBorder="1" applyAlignment="1">
      <alignment vertical="top"/>
    </xf>
    <xf numFmtId="16" fontId="3" fillId="0" borderId="1" xfId="0" applyNumberFormat="1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166" fontId="3" fillId="0" borderId="0" xfId="0" applyNumberFormat="1" applyFont="1" applyFill="1" applyBorder="1"/>
    <xf numFmtId="0" fontId="3" fillId="0" borderId="0" xfId="0" applyFont="1" applyFill="1" applyBorder="1" applyAlignment="1">
      <alignment vertical="top" wrapText="1"/>
    </xf>
    <xf numFmtId="0" fontId="3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left" vertical="center" wrapText="1"/>
    </xf>
    <xf numFmtId="167" fontId="3" fillId="0" borderId="1" xfId="1" applyNumberFormat="1" applyFont="1" applyFill="1" applyBorder="1" applyAlignment="1">
      <alignment horizontal="center" vertical="center" wrapText="1"/>
    </xf>
    <xf numFmtId="167" fontId="2" fillId="0" borderId="1" xfId="1" applyNumberFormat="1" applyFont="1" applyFill="1" applyBorder="1" applyAlignment="1">
      <alignment horizontal="center" vertical="center" wrapText="1"/>
    </xf>
    <xf numFmtId="167" fontId="3" fillId="0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167" fontId="3" fillId="0" borderId="8" xfId="1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0" fontId="6" fillId="0" borderId="0" xfId="0" applyFont="1"/>
    <xf numFmtId="0" fontId="2" fillId="2" borderId="1" xfId="0" applyFont="1" applyFill="1" applyBorder="1" applyAlignment="1">
      <alignment horizontal="left" vertical="center" wrapText="1"/>
    </xf>
    <xf numFmtId="164" fontId="2" fillId="0" borderId="14" xfId="0" applyNumberFormat="1" applyFont="1" applyFill="1" applyBorder="1" applyAlignment="1" applyProtection="1">
      <alignment horizontal="center" vertical="center" wrapText="1"/>
      <protection locked="0"/>
    </xf>
    <xf numFmtId="167" fontId="3" fillId="0" borderId="14" xfId="1" applyNumberFormat="1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vertical="center" wrapText="1"/>
    </xf>
    <xf numFmtId="167" fontId="2" fillId="0" borderId="14" xfId="1" applyNumberFormat="1" applyFont="1" applyFill="1" applyBorder="1" applyAlignment="1">
      <alignment horizontal="center" vertical="center" wrapText="1"/>
    </xf>
    <xf numFmtId="167" fontId="3" fillId="0" borderId="14" xfId="0" applyNumberFormat="1" applyFont="1" applyFill="1" applyBorder="1" applyAlignment="1">
      <alignment horizontal="center" vertical="center" wrapText="1"/>
    </xf>
    <xf numFmtId="16" fontId="2" fillId="0" borderId="1" xfId="0" applyNumberFormat="1" applyFont="1" applyFill="1" applyBorder="1" applyAlignment="1">
      <alignment horizontal="left" vertical="center" wrapText="1"/>
    </xf>
    <xf numFmtId="16" fontId="3" fillId="2" borderId="1" xfId="0" applyNumberFormat="1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0" fillId="0" borderId="0" xfId="0"/>
    <xf numFmtId="0" fontId="3" fillId="0" borderId="8" xfId="0" applyFont="1" applyFill="1" applyBorder="1" applyAlignment="1">
      <alignment horizontal="left" vertical="center" wrapText="1"/>
    </xf>
    <xf numFmtId="0" fontId="2" fillId="0" borderId="8" xfId="0" applyFont="1" applyFill="1" applyBorder="1" applyAlignment="1">
      <alignment horizontal="left" vertical="center" wrapText="1"/>
    </xf>
    <xf numFmtId="0" fontId="3" fillId="0" borderId="14" xfId="0" applyFont="1" applyFill="1" applyBorder="1" applyAlignment="1">
      <alignment horizontal="left" vertical="center" wrapText="1"/>
    </xf>
    <xf numFmtId="0" fontId="2" fillId="0" borderId="14" xfId="0" applyFont="1" applyFill="1" applyBorder="1" applyAlignment="1">
      <alignment horizontal="left" vertical="center" wrapText="1"/>
    </xf>
    <xf numFmtId="16" fontId="3" fillId="0" borderId="14" xfId="0" applyNumberFormat="1" applyFont="1" applyFill="1" applyBorder="1" applyAlignment="1">
      <alignment horizontal="left" vertical="center" wrapText="1"/>
    </xf>
    <xf numFmtId="16" fontId="3" fillId="0" borderId="1" xfId="0" applyNumberFormat="1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8" xfId="0" applyFont="1" applyFill="1" applyBorder="1" applyAlignment="1">
      <alignment horizontal="left" vertical="center" wrapText="1"/>
    </xf>
    <xf numFmtId="0" fontId="2" fillId="0" borderId="8" xfId="0" applyFont="1" applyFill="1" applyBorder="1" applyAlignment="1">
      <alignment horizontal="left" vertical="center" wrapText="1"/>
    </xf>
    <xf numFmtId="16" fontId="3" fillId="0" borderId="1" xfId="0" applyNumberFormat="1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8" xfId="0" applyFont="1" applyFill="1" applyBorder="1" applyAlignment="1">
      <alignment horizontal="left" vertical="center" wrapText="1"/>
    </xf>
    <xf numFmtId="0" fontId="3" fillId="0" borderId="8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vertical="center" wrapText="1"/>
    </xf>
    <xf numFmtId="16" fontId="3" fillId="0" borderId="1" xfId="0" applyNumberFormat="1" applyFont="1" applyFill="1" applyBorder="1" applyAlignment="1">
      <alignment horizontal="left" vertical="center" wrapText="1"/>
    </xf>
    <xf numFmtId="167" fontId="3" fillId="0" borderId="1" xfId="0" applyNumberFormat="1" applyFont="1" applyBorder="1" applyAlignment="1">
      <alignment horizontal="center" vertical="center" wrapText="1"/>
    </xf>
    <xf numFmtId="167" fontId="2" fillId="0" borderId="1" xfId="0" applyNumberFormat="1" applyFont="1" applyBorder="1" applyAlignment="1">
      <alignment horizontal="center" vertical="center" wrapText="1"/>
    </xf>
    <xf numFmtId="16" fontId="3" fillId="0" borderId="1" xfId="0" applyNumberFormat="1" applyFont="1" applyFill="1" applyBorder="1" applyAlignment="1">
      <alignment vertical="center" wrapText="1"/>
    </xf>
    <xf numFmtId="167" fontId="2" fillId="0" borderId="1" xfId="0" applyNumberFormat="1" applyFont="1" applyFill="1" applyBorder="1" applyAlignment="1">
      <alignment horizontal="center" vertical="center" wrapText="1"/>
    </xf>
    <xf numFmtId="167" fontId="3" fillId="0" borderId="1" xfId="0" applyNumberFormat="1" applyFont="1" applyFill="1" applyBorder="1" applyAlignment="1">
      <alignment vertical="center"/>
    </xf>
    <xf numFmtId="167" fontId="3" fillId="0" borderId="1" xfId="0" applyNumberFormat="1" applyFont="1" applyFill="1" applyBorder="1" applyAlignment="1">
      <alignment vertical="center" wrapText="1"/>
    </xf>
    <xf numFmtId="165" fontId="3" fillId="0" borderId="1" xfId="1" applyNumberFormat="1" applyFont="1" applyFill="1" applyBorder="1" applyAlignment="1">
      <alignment horizontal="center" vertical="center" wrapText="1"/>
    </xf>
    <xf numFmtId="165" fontId="2" fillId="0" borderId="1" xfId="1" applyNumberFormat="1" applyFont="1" applyFill="1" applyBorder="1" applyAlignment="1">
      <alignment horizontal="center" vertical="center" wrapText="1"/>
    </xf>
    <xf numFmtId="167" fontId="3" fillId="2" borderId="1" xfId="1" applyNumberFormat="1" applyFont="1" applyFill="1" applyBorder="1" applyAlignment="1">
      <alignment horizontal="center" vertical="center" wrapText="1"/>
    </xf>
    <xf numFmtId="167" fontId="3" fillId="2" borderId="1" xfId="1" applyNumberFormat="1" applyFont="1" applyFill="1" applyBorder="1" applyAlignment="1">
      <alignment horizontal="center" vertical="center"/>
    </xf>
    <xf numFmtId="167" fontId="2" fillId="2" borderId="1" xfId="1" applyNumberFormat="1" applyFont="1" applyFill="1" applyBorder="1" applyAlignment="1">
      <alignment horizontal="center" vertical="center"/>
    </xf>
    <xf numFmtId="167" fontId="2" fillId="2" borderId="1" xfId="1" applyNumberFormat="1" applyFont="1" applyFill="1" applyBorder="1" applyAlignment="1">
      <alignment horizontal="center" vertical="center" wrapText="1"/>
    </xf>
    <xf numFmtId="167" fontId="3" fillId="2" borderId="1" xfId="0" applyNumberFormat="1" applyFont="1" applyFill="1" applyBorder="1" applyAlignment="1">
      <alignment horizontal="center" vertical="center" wrapText="1"/>
    </xf>
    <xf numFmtId="167" fontId="3" fillId="3" borderId="1" xfId="0" applyNumberFormat="1" applyFont="1" applyFill="1" applyBorder="1" applyAlignment="1">
      <alignment horizontal="center" vertical="center" wrapText="1"/>
    </xf>
    <xf numFmtId="16" fontId="3" fillId="0" borderId="1" xfId="0" applyNumberFormat="1" applyFont="1" applyFill="1" applyBorder="1" applyAlignment="1">
      <alignment horizontal="left" wrapText="1"/>
    </xf>
    <xf numFmtId="0" fontId="3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horizontal="left" wrapText="1"/>
    </xf>
    <xf numFmtId="167" fontId="3" fillId="0" borderId="1" xfId="0" applyNumberFormat="1" applyFont="1" applyFill="1" applyBorder="1" applyAlignment="1">
      <alignment horizontal="center"/>
    </xf>
    <xf numFmtId="0" fontId="3" fillId="0" borderId="1" xfId="0" applyFont="1" applyFill="1" applyBorder="1" applyAlignment="1">
      <alignment horizontal="left" vertical="center" wrapText="1"/>
    </xf>
    <xf numFmtId="2" fontId="3" fillId="0" borderId="1" xfId="0" applyNumberFormat="1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2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16" fontId="2" fillId="0" borderId="1" xfId="0" applyNumberFormat="1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16" fontId="2" fillId="0" borderId="8" xfId="0" applyNumberFormat="1" applyFont="1" applyFill="1" applyBorder="1" applyAlignment="1">
      <alignment horizontal="left" vertical="center" wrapText="1"/>
    </xf>
    <xf numFmtId="16" fontId="2" fillId="0" borderId="9" xfId="0" applyNumberFormat="1" applyFont="1" applyFill="1" applyBorder="1" applyAlignment="1">
      <alignment horizontal="left" vertical="center" wrapText="1"/>
    </xf>
    <xf numFmtId="16" fontId="2" fillId="0" borderId="10" xfId="0" applyNumberFormat="1" applyFont="1" applyFill="1" applyBorder="1" applyAlignment="1">
      <alignment horizontal="left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8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left" vertical="center" wrapText="1"/>
    </xf>
    <xf numFmtId="0" fontId="3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left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2" fontId="5" fillId="0" borderId="1" xfId="0" applyNumberFormat="1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0" fillId="0" borderId="0" xfId="0"/>
    <xf numFmtId="2" fontId="13" fillId="0" borderId="1" xfId="0" applyNumberFormat="1" applyFont="1" applyFill="1" applyBorder="1" applyAlignment="1">
      <alignment horizontal="left" vertical="center" wrapText="1"/>
    </xf>
    <xf numFmtId="0" fontId="13" fillId="0" borderId="1" xfId="0" applyFont="1" applyFill="1" applyBorder="1" applyAlignment="1">
      <alignment horizontal="left" vertical="center" wrapText="1"/>
    </xf>
    <xf numFmtId="0" fontId="13" fillId="0" borderId="8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49" fontId="3" fillId="0" borderId="1" xfId="2" applyNumberFormat="1" applyFont="1" applyFill="1" applyBorder="1" applyAlignment="1">
      <alignment horizontal="center" vertical="center" wrapText="1"/>
    </xf>
    <xf numFmtId="0" fontId="3" fillId="0" borderId="1" xfId="2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49" fontId="3" fillId="0" borderId="8" xfId="0" applyNumberFormat="1" applyFont="1" applyFill="1" applyBorder="1" applyAlignment="1">
      <alignment horizontal="center" vertical="center" wrapText="1"/>
    </xf>
    <xf numFmtId="49" fontId="3" fillId="0" borderId="9" xfId="0" applyNumberFormat="1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 wrapText="1"/>
    </xf>
    <xf numFmtId="16" fontId="3" fillId="0" borderId="8" xfId="0" applyNumberFormat="1" applyFont="1" applyFill="1" applyBorder="1" applyAlignment="1">
      <alignment horizontal="left" vertical="center" wrapText="1"/>
    </xf>
    <xf numFmtId="16" fontId="3" fillId="0" borderId="9" xfId="0" applyNumberFormat="1" applyFont="1" applyFill="1" applyBorder="1" applyAlignment="1">
      <alignment horizontal="left" vertical="center" wrapText="1"/>
    </xf>
    <xf numFmtId="16" fontId="3" fillId="0" borderId="10" xfId="0" applyNumberFormat="1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16" fontId="3" fillId="0" borderId="2" xfId="0" applyNumberFormat="1" applyFont="1" applyFill="1" applyBorder="1" applyAlignment="1">
      <alignment horizontal="left" vertical="center" wrapText="1"/>
    </xf>
    <xf numFmtId="16" fontId="3" fillId="0" borderId="4" xfId="0" applyNumberFormat="1" applyFont="1" applyFill="1" applyBorder="1" applyAlignment="1">
      <alignment horizontal="left" vertical="center" wrapText="1"/>
    </xf>
    <xf numFmtId="16" fontId="3" fillId="0" borderId="6" xfId="0" applyNumberFormat="1" applyFont="1" applyFill="1" applyBorder="1" applyAlignment="1">
      <alignment horizontal="left" vertical="center" wrapText="1"/>
    </xf>
    <xf numFmtId="49" fontId="2" fillId="0" borderId="8" xfId="0" applyNumberFormat="1" applyFont="1" applyFill="1" applyBorder="1" applyAlignment="1">
      <alignment horizontal="center" vertical="center" wrapText="1"/>
    </xf>
    <xf numFmtId="49" fontId="2" fillId="0" borderId="9" xfId="0" applyNumberFormat="1" applyFont="1" applyFill="1" applyBorder="1" applyAlignment="1">
      <alignment horizontal="center" vertical="center" wrapText="1"/>
    </xf>
    <xf numFmtId="49" fontId="2" fillId="0" borderId="10" xfId="0" applyNumberFormat="1" applyFont="1" applyFill="1" applyBorder="1" applyAlignment="1">
      <alignment horizontal="center" vertical="center" wrapText="1"/>
    </xf>
    <xf numFmtId="16" fontId="2" fillId="0" borderId="2" xfId="0" applyNumberFormat="1" applyFont="1" applyFill="1" applyBorder="1" applyAlignment="1">
      <alignment horizontal="left" vertical="center" wrapText="1"/>
    </xf>
    <xf numFmtId="16" fontId="2" fillId="0" borderId="4" xfId="0" applyNumberFormat="1" applyFont="1" applyFill="1" applyBorder="1" applyAlignment="1">
      <alignment horizontal="left" vertical="center" wrapText="1"/>
    </xf>
    <xf numFmtId="16" fontId="2" fillId="0" borderId="6" xfId="0" applyNumberFormat="1" applyFont="1" applyFill="1" applyBorder="1" applyAlignment="1">
      <alignment horizontal="left" vertical="center" wrapText="1"/>
    </xf>
    <xf numFmtId="9" fontId="3" fillId="0" borderId="8" xfId="0" applyNumberFormat="1" applyFont="1" applyBorder="1" applyAlignment="1">
      <alignment horizontal="left" vertical="center" wrapText="1"/>
    </xf>
    <xf numFmtId="9" fontId="3" fillId="0" borderId="9" xfId="0" applyNumberFormat="1" applyFont="1" applyBorder="1" applyAlignment="1">
      <alignment horizontal="left" vertical="center" wrapText="1"/>
    </xf>
    <xf numFmtId="9" fontId="3" fillId="0" borderId="10" xfId="0" applyNumberFormat="1" applyFont="1" applyBorder="1" applyAlignment="1">
      <alignment horizontal="left" vertical="center" wrapText="1"/>
    </xf>
    <xf numFmtId="9" fontId="5" fillId="2" borderId="1" xfId="0" applyNumberFormat="1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2" fontId="5" fillId="0" borderId="8" xfId="0" applyNumberFormat="1" applyFont="1" applyFill="1" applyBorder="1" applyAlignment="1">
      <alignment horizontal="center" vertical="top" wrapText="1"/>
    </xf>
    <xf numFmtId="2" fontId="5" fillId="0" borderId="9" xfId="0" applyNumberFormat="1" applyFont="1" applyFill="1" applyBorder="1" applyAlignment="1">
      <alignment horizontal="center" vertical="top" wrapText="1"/>
    </xf>
    <xf numFmtId="2" fontId="5" fillId="0" borderId="10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Border="1" applyAlignment="1">
      <alignment vertical="top" wrapText="1"/>
    </xf>
    <xf numFmtId="0" fontId="5" fillId="0" borderId="1" xfId="0" applyFont="1" applyFill="1" applyBorder="1" applyAlignment="1">
      <alignment horizontal="left" vertical="top" wrapText="1"/>
    </xf>
    <xf numFmtId="0" fontId="5" fillId="0" borderId="1" xfId="0" applyFont="1" applyBorder="1" applyAlignment="1">
      <alignment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9" xfId="0" applyFont="1" applyBorder="1" applyAlignment="1">
      <alignment horizontal="center" vertical="top" wrapText="1"/>
    </xf>
    <xf numFmtId="0" fontId="5" fillId="0" borderId="10" xfId="0" applyFont="1" applyBorder="1" applyAlignment="1">
      <alignment horizontal="center" vertical="top" wrapText="1"/>
    </xf>
    <xf numFmtId="2" fontId="3" fillId="0" borderId="8" xfId="0" applyNumberFormat="1" applyFont="1" applyFill="1" applyBorder="1" applyAlignment="1">
      <alignment horizontal="left" vertical="center" wrapText="1"/>
    </xf>
    <xf numFmtId="2" fontId="3" fillId="0" borderId="9" xfId="0" applyNumberFormat="1" applyFont="1" applyFill="1" applyBorder="1" applyAlignment="1">
      <alignment horizontal="left" vertical="center" wrapText="1"/>
    </xf>
    <xf numFmtId="2" fontId="3" fillId="0" borderId="10" xfId="0" applyNumberFormat="1" applyFont="1" applyFill="1" applyBorder="1" applyAlignment="1">
      <alignment horizontal="left" vertical="center" wrapText="1"/>
    </xf>
    <xf numFmtId="2" fontId="3" fillId="0" borderId="11" xfId="0" applyNumberFormat="1" applyFont="1" applyFill="1" applyBorder="1" applyAlignment="1">
      <alignment horizontal="left" vertical="center" wrapText="1"/>
    </xf>
    <xf numFmtId="2" fontId="3" fillId="0" borderId="12" xfId="0" applyNumberFormat="1" applyFont="1" applyFill="1" applyBorder="1" applyAlignment="1">
      <alignment horizontal="left" vertical="center" wrapText="1"/>
    </xf>
    <xf numFmtId="0" fontId="3" fillId="0" borderId="8" xfId="0" applyFont="1" applyFill="1" applyBorder="1" applyAlignment="1">
      <alignment horizontal="left" vertical="center" wrapText="1"/>
    </xf>
    <xf numFmtId="0" fontId="3" fillId="0" borderId="9" xfId="0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horizontal="left" vertical="center" wrapText="1"/>
    </xf>
    <xf numFmtId="16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wrapText="1"/>
    </xf>
    <xf numFmtId="0" fontId="3" fillId="0" borderId="13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0" fontId="3" fillId="0" borderId="13" xfId="0" applyFont="1" applyFill="1" applyBorder="1" applyAlignment="1">
      <alignment horizontal="left" vertical="center" wrapText="1"/>
    </xf>
    <xf numFmtId="0" fontId="3" fillId="0" borderId="11" xfId="0" applyFont="1" applyFill="1" applyBorder="1" applyAlignment="1">
      <alignment horizontal="left" vertical="center" wrapText="1"/>
    </xf>
    <xf numFmtId="0" fontId="3" fillId="0" borderId="12" xfId="0" applyFont="1" applyFill="1" applyBorder="1" applyAlignment="1">
      <alignment horizontal="left" vertical="center" wrapText="1"/>
    </xf>
    <xf numFmtId="16" fontId="2" fillId="0" borderId="8" xfId="0" applyNumberFormat="1" applyFont="1" applyFill="1" applyBorder="1" applyAlignment="1">
      <alignment horizontal="center" vertical="center" wrapText="1"/>
    </xf>
    <xf numFmtId="16" fontId="2" fillId="0" borderId="9" xfId="0" applyNumberFormat="1" applyFont="1" applyFill="1" applyBorder="1" applyAlignment="1">
      <alignment horizontal="center" vertical="center" wrapText="1"/>
    </xf>
    <xf numFmtId="16" fontId="2" fillId="0" borderId="10" xfId="0" applyNumberFormat="1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left" vertical="center" wrapText="1"/>
    </xf>
    <xf numFmtId="0" fontId="2" fillId="0" borderId="9" xfId="0" applyFont="1" applyFill="1" applyBorder="1" applyAlignment="1">
      <alignment horizontal="left" vertical="center" wrapText="1"/>
    </xf>
    <xf numFmtId="0" fontId="2" fillId="0" borderId="10" xfId="0" applyFont="1" applyFill="1" applyBorder="1" applyAlignment="1">
      <alignment horizontal="left" vertical="center" wrapText="1"/>
    </xf>
    <xf numFmtId="2" fontId="3" fillId="0" borderId="13" xfId="0" applyNumberFormat="1" applyFont="1" applyFill="1" applyBorder="1" applyAlignment="1">
      <alignment horizontal="left" vertical="center" wrapText="1"/>
    </xf>
    <xf numFmtId="16" fontId="3" fillId="0" borderId="8" xfId="0" applyNumberFormat="1" applyFont="1" applyFill="1" applyBorder="1" applyAlignment="1">
      <alignment horizontal="center" vertical="center" wrapText="1"/>
    </xf>
    <xf numFmtId="16" fontId="3" fillId="0" borderId="9" xfId="0" applyNumberFormat="1" applyFont="1" applyFill="1" applyBorder="1" applyAlignment="1">
      <alignment horizontal="center" vertical="center" wrapText="1"/>
    </xf>
    <xf numFmtId="16" fontId="3" fillId="0" borderId="10" xfId="0" applyNumberFormat="1" applyFont="1" applyFill="1" applyBorder="1" applyAlignment="1">
      <alignment horizontal="center" vertical="center" wrapText="1"/>
    </xf>
    <xf numFmtId="2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14" fillId="0" borderId="1" xfId="0" applyFont="1" applyBorder="1" applyAlignment="1">
      <alignment vertical="center" wrapText="1"/>
    </xf>
    <xf numFmtId="2" fontId="5" fillId="0" borderId="1" xfId="0" applyNumberFormat="1" applyFont="1" applyFill="1" applyBorder="1" applyAlignment="1">
      <alignment vertical="center" wrapText="1"/>
    </xf>
    <xf numFmtId="0" fontId="5" fillId="2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left" wrapText="1"/>
    </xf>
    <xf numFmtId="2" fontId="5" fillId="0" borderId="1" xfId="0" applyNumberFormat="1" applyFont="1" applyFill="1" applyBorder="1" applyAlignment="1">
      <alignment horizontal="left" wrapText="1"/>
    </xf>
    <xf numFmtId="0" fontId="5" fillId="0" borderId="1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left" vertical="center" wrapText="1"/>
    </xf>
    <xf numFmtId="0" fontId="5" fillId="0" borderId="12" xfId="0" applyFont="1" applyBorder="1" applyAlignment="1">
      <alignment horizontal="left" vertical="center" wrapText="1"/>
    </xf>
    <xf numFmtId="49" fontId="2" fillId="2" borderId="1" xfId="0" applyNumberFormat="1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166" fontId="3" fillId="2" borderId="1" xfId="0" applyNumberFormat="1" applyFont="1" applyFill="1" applyBorder="1" applyAlignment="1">
      <alignment horizontal="left" vertical="center" wrapText="1"/>
    </xf>
    <xf numFmtId="49" fontId="3" fillId="2" borderId="1" xfId="0" applyNumberFormat="1" applyFont="1" applyFill="1" applyBorder="1" applyAlignment="1">
      <alignment horizontal="center" vertical="center"/>
    </xf>
    <xf numFmtId="2" fontId="3" fillId="2" borderId="1" xfId="0" applyNumberFormat="1" applyFont="1" applyFill="1" applyBorder="1" applyAlignment="1">
      <alignment horizontal="center" vertical="center"/>
    </xf>
    <xf numFmtId="166" fontId="3" fillId="2" borderId="8" xfId="0" applyNumberFormat="1" applyFont="1" applyFill="1" applyBorder="1" applyAlignment="1">
      <alignment horizontal="left" vertical="center" wrapText="1"/>
    </xf>
    <xf numFmtId="166" fontId="3" fillId="2" borderId="9" xfId="0" applyNumberFormat="1" applyFont="1" applyFill="1" applyBorder="1" applyAlignment="1">
      <alignment horizontal="left" vertical="center" wrapText="1"/>
    </xf>
    <xf numFmtId="166" fontId="3" fillId="2" borderId="10" xfId="0" applyNumberFormat="1" applyFont="1" applyFill="1" applyBorder="1" applyAlignment="1">
      <alignment horizontal="left" vertical="center" wrapText="1"/>
    </xf>
    <xf numFmtId="2" fontId="2" fillId="2" borderId="1" xfId="0" applyNumberFormat="1" applyFont="1" applyFill="1" applyBorder="1" applyAlignment="1">
      <alignment horizontal="center" vertical="center"/>
    </xf>
    <xf numFmtId="166" fontId="2" fillId="2" borderId="1" xfId="0" applyNumberFormat="1" applyFont="1" applyFill="1" applyBorder="1" applyAlignment="1">
      <alignment horizontal="left" vertical="center" wrapText="1"/>
    </xf>
    <xf numFmtId="166" fontId="5" fillId="2" borderId="1" xfId="0" applyNumberFormat="1" applyFont="1" applyFill="1" applyBorder="1" applyAlignment="1">
      <alignment horizontal="left" vertical="center" wrapText="1"/>
    </xf>
    <xf numFmtId="166" fontId="5" fillId="2" borderId="1" xfId="0" applyNumberFormat="1" applyFont="1" applyFill="1" applyBorder="1" applyAlignment="1">
      <alignment horizontal="left" vertical="top" wrapText="1"/>
    </xf>
    <xf numFmtId="166" fontId="3" fillId="2" borderId="1" xfId="0" applyNumberFormat="1" applyFont="1" applyFill="1" applyBorder="1" applyAlignment="1">
      <alignment horizontal="center" vertical="center" wrapText="1"/>
    </xf>
    <xf numFmtId="166" fontId="7" fillId="2" borderId="1" xfId="0" applyNumberFormat="1" applyFont="1" applyFill="1" applyBorder="1" applyAlignment="1">
      <alignment horizontal="left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left" vertical="center" wrapText="1"/>
    </xf>
    <xf numFmtId="0" fontId="5" fillId="0" borderId="9" xfId="0" applyFont="1" applyFill="1" applyBorder="1" applyAlignment="1">
      <alignment horizontal="left" vertical="center" wrapText="1"/>
    </xf>
    <xf numFmtId="2" fontId="5" fillId="0" borderId="8" xfId="0" applyNumberFormat="1" applyFont="1" applyFill="1" applyBorder="1" applyAlignment="1">
      <alignment horizontal="left" vertical="center" wrapText="1"/>
    </xf>
    <xf numFmtId="2" fontId="5" fillId="0" borderId="9" xfId="0" applyNumberFormat="1" applyFont="1" applyFill="1" applyBorder="1" applyAlignment="1">
      <alignment horizontal="left" vertical="center" wrapText="1"/>
    </xf>
    <xf numFmtId="2" fontId="5" fillId="0" borderId="10" xfId="0" applyNumberFormat="1" applyFont="1" applyFill="1" applyBorder="1" applyAlignment="1">
      <alignment horizontal="left" vertical="center" wrapText="1"/>
    </xf>
    <xf numFmtId="2" fontId="5" fillId="0" borderId="8" xfId="0" applyNumberFormat="1" applyFont="1" applyFill="1" applyBorder="1" applyAlignment="1">
      <alignment horizontal="center" vertical="center" wrapText="1"/>
    </xf>
    <xf numFmtId="2" fontId="5" fillId="0" borderId="9" xfId="0" applyNumberFormat="1" applyFont="1" applyFill="1" applyBorder="1" applyAlignment="1">
      <alignment horizontal="center" vertical="center" wrapText="1"/>
    </xf>
    <xf numFmtId="2" fontId="5" fillId="0" borderId="10" xfId="0" applyNumberFormat="1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4" fillId="0" borderId="9" xfId="0" applyFont="1" applyFill="1" applyBorder="1" applyAlignment="1">
      <alignment horizontal="left" vertical="center" wrapText="1"/>
    </xf>
    <xf numFmtId="0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center" vertical="center" wrapText="1"/>
    </xf>
    <xf numFmtId="0" fontId="1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vertical="center" wrapText="1"/>
    </xf>
    <xf numFmtId="16" fontId="2" fillId="0" borderId="1" xfId="0" applyNumberFormat="1" applyFont="1" applyFill="1" applyBorder="1" applyAlignment="1">
      <alignment horizontal="left" vertical="center" wrapText="1"/>
    </xf>
    <xf numFmtId="2" fontId="5" fillId="0" borderId="14" xfId="0" applyNumberFormat="1" applyFont="1" applyFill="1" applyBorder="1" applyAlignment="1">
      <alignment horizontal="center" vertical="top" wrapText="1"/>
    </xf>
    <xf numFmtId="0" fontId="5" fillId="0" borderId="14" xfId="0" applyFont="1" applyFill="1" applyBorder="1" applyAlignment="1">
      <alignment horizontal="center" vertical="center" wrapText="1"/>
    </xf>
    <xf numFmtId="2" fontId="5" fillId="0" borderId="14" xfId="0" applyNumberFormat="1" applyFont="1" applyFill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left" vertical="center" wrapText="1"/>
    </xf>
    <xf numFmtId="0" fontId="0" fillId="0" borderId="14" xfId="0" applyBorder="1" applyAlignment="1">
      <alignment horizontal="left" vertical="center" wrapText="1"/>
    </xf>
    <xf numFmtId="0" fontId="3" fillId="0" borderId="14" xfId="0" applyFont="1" applyFill="1" applyBorder="1" applyAlignment="1">
      <alignment horizontal="left" vertical="center" wrapText="1"/>
    </xf>
    <xf numFmtId="49" fontId="3" fillId="0" borderId="14" xfId="0" applyNumberFormat="1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vertical="center" wrapText="1"/>
    </xf>
    <xf numFmtId="16" fontId="3" fillId="0" borderId="14" xfId="0" applyNumberFormat="1" applyFont="1" applyFill="1" applyBorder="1" applyAlignment="1">
      <alignment horizontal="center" vertical="center" wrapText="1"/>
    </xf>
    <xf numFmtId="16" fontId="2" fillId="0" borderId="14" xfId="0" applyNumberFormat="1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16" fontId="3" fillId="0" borderId="14" xfId="0" applyNumberFormat="1" applyFont="1" applyFill="1" applyBorder="1" applyAlignment="1">
      <alignment horizontal="left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left" vertical="center" wrapText="1"/>
    </xf>
    <xf numFmtId="2" fontId="5" fillId="0" borderId="14" xfId="0" applyNumberFormat="1" applyFont="1" applyFill="1" applyBorder="1" applyAlignment="1">
      <alignment horizontal="left" vertical="center" wrapText="1"/>
    </xf>
    <xf numFmtId="0" fontId="2" fillId="0" borderId="14" xfId="0" applyFont="1" applyFill="1" applyBorder="1" applyAlignment="1">
      <alignment horizontal="center" vertical="center"/>
    </xf>
    <xf numFmtId="2" fontId="2" fillId="0" borderId="14" xfId="0" applyNumberFormat="1" applyFont="1" applyFill="1" applyBorder="1" applyAlignment="1" applyProtection="1">
      <alignment horizontal="center" vertical="center" wrapText="1"/>
      <protection locked="0"/>
    </xf>
    <xf numFmtId="2" fontId="3" fillId="0" borderId="14" xfId="0" applyNumberFormat="1" applyFont="1" applyFill="1" applyBorder="1" applyAlignment="1">
      <alignment horizontal="left" vertical="center" wrapText="1"/>
    </xf>
    <xf numFmtId="16" fontId="2" fillId="0" borderId="14" xfId="0" applyNumberFormat="1" applyFont="1" applyFill="1" applyBorder="1" applyAlignment="1">
      <alignment horizontal="left" vertical="center" wrapText="1"/>
    </xf>
    <xf numFmtId="0" fontId="3" fillId="0" borderId="15" xfId="0" applyFont="1" applyBorder="1" applyAlignment="1">
      <alignment horizontal="left" vertical="center" wrapText="1"/>
    </xf>
    <xf numFmtId="0" fontId="3" fillId="0" borderId="16" xfId="0" applyFont="1" applyBorder="1" applyAlignment="1">
      <alignment horizontal="left" vertical="center" wrapText="1"/>
    </xf>
    <xf numFmtId="0" fontId="3" fillId="0" borderId="17" xfId="0" applyFont="1" applyBorder="1" applyAlignment="1">
      <alignment horizontal="left" vertical="center" wrapText="1"/>
    </xf>
    <xf numFmtId="49" fontId="3" fillId="0" borderId="1" xfId="0" applyNumberFormat="1" applyFont="1" applyFill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8" xfId="0" applyFont="1" applyFill="1" applyBorder="1" applyAlignment="1">
      <alignment horizontal="left" vertical="center" wrapText="1"/>
    </xf>
    <xf numFmtId="0" fontId="6" fillId="0" borderId="9" xfId="0" applyFont="1" applyFill="1" applyBorder="1" applyAlignment="1">
      <alignment horizontal="left" vertical="center" wrapText="1"/>
    </xf>
    <xf numFmtId="0" fontId="6" fillId="0" borderId="10" xfId="0" applyFont="1" applyFill="1" applyBorder="1" applyAlignment="1">
      <alignment horizontal="left" vertical="center" wrapText="1"/>
    </xf>
    <xf numFmtId="2" fontId="6" fillId="0" borderId="8" xfId="0" applyNumberFormat="1" applyFont="1" applyFill="1" applyBorder="1" applyAlignment="1">
      <alignment horizontal="left" vertical="center" wrapText="1"/>
    </xf>
    <xf numFmtId="2" fontId="6" fillId="0" borderId="9" xfId="0" applyNumberFormat="1" applyFont="1" applyFill="1" applyBorder="1" applyAlignment="1">
      <alignment horizontal="left" vertical="center" wrapText="1"/>
    </xf>
    <xf numFmtId="2" fontId="6" fillId="0" borderId="10" xfId="0" applyNumberFormat="1" applyFont="1" applyFill="1" applyBorder="1" applyAlignment="1">
      <alignment horizontal="left" vertical="center" wrapText="1"/>
    </xf>
    <xf numFmtId="0" fontId="4" fillId="0" borderId="10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16" fontId="3" fillId="0" borderId="1" xfId="0" applyNumberFormat="1" applyFont="1" applyFill="1" applyBorder="1" applyAlignment="1">
      <alignment horizontal="left" vertical="center" wrapText="1"/>
    </xf>
    <xf numFmtId="2" fontId="5" fillId="0" borderId="1" xfId="0" applyNumberFormat="1" applyFont="1" applyFill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6" fillId="0" borderId="1" xfId="0" applyFont="1" applyFill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49" fontId="0" fillId="0" borderId="1" xfId="0" applyNumberForma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49" fontId="3" fillId="0" borderId="13" xfId="0" applyNumberFormat="1" applyFont="1" applyFill="1" applyBorder="1" applyAlignment="1">
      <alignment horizontal="left" vertical="center" wrapText="1"/>
    </xf>
    <xf numFmtId="49" fontId="3" fillId="0" borderId="11" xfId="0" applyNumberFormat="1" applyFont="1" applyFill="1" applyBorder="1" applyAlignment="1">
      <alignment horizontal="left" vertical="center" wrapText="1"/>
    </xf>
    <xf numFmtId="49" fontId="3" fillId="0" borderId="12" xfId="0" applyNumberFormat="1" applyFont="1" applyFill="1" applyBorder="1" applyAlignment="1">
      <alignment horizontal="left" vertical="center" wrapText="1"/>
    </xf>
    <xf numFmtId="0" fontId="0" fillId="0" borderId="1" xfId="0" applyFill="1" applyBorder="1" applyAlignment="1">
      <alignment horizontal="left" vertical="center" wrapText="1"/>
    </xf>
    <xf numFmtId="2" fontId="3" fillId="0" borderId="1" xfId="0" applyNumberFormat="1" applyFont="1" applyFill="1" applyBorder="1" applyAlignment="1">
      <alignment horizontal="center" vertical="center" wrapText="1"/>
    </xf>
    <xf numFmtId="2" fontId="5" fillId="2" borderId="1" xfId="0" applyNumberFormat="1" applyFont="1" applyFill="1" applyBorder="1" applyAlignment="1">
      <alignment horizontal="left" vertical="center" wrapText="1"/>
    </xf>
    <xf numFmtId="16" fontId="3" fillId="2" borderId="1" xfId="0" applyNumberFormat="1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left" vertical="center" wrapText="1"/>
    </xf>
    <xf numFmtId="16" fontId="2" fillId="2" borderId="1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16" fontId="2" fillId="2" borderId="1" xfId="0" applyNumberFormat="1" applyFont="1" applyFill="1" applyBorder="1" applyAlignment="1">
      <alignment horizontal="left" vertical="center" wrapText="1"/>
    </xf>
    <xf numFmtId="2" fontId="3" fillId="0" borderId="1" xfId="0" applyNumberFormat="1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center" vertical="top" wrapText="1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/>
    </xf>
  </cellXfs>
  <cellStyles count="3">
    <cellStyle name="Обычный" xfId="0" builtinId="0"/>
    <cellStyle name="Обычный_РО за 2014 год 2" xfId="2"/>
    <cellStyle name="Финансовый" xfId="1" builtinId="3"/>
  </cellStyles>
  <dxfs count="0"/>
  <tableStyles count="0" defaultTableStyle="TableStyleMedium2" defaultPivotStyle="PivotStyleMedium9"/>
  <colors>
    <mruColors>
      <color rgb="FFFFA3A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L7"/>
  <sheetViews>
    <sheetView zoomScaleNormal="100" workbookViewId="0">
      <selection activeCell="G3" sqref="G3:G7"/>
    </sheetView>
  </sheetViews>
  <sheetFormatPr defaultRowHeight="12.75" x14ac:dyDescent="0.2"/>
  <cols>
    <col min="1" max="1" width="38.5703125" style="1" bestFit="1" customWidth="1"/>
    <col min="2" max="2" width="0.140625" style="1" customWidth="1"/>
    <col min="3" max="3" width="20.140625" style="1" customWidth="1"/>
    <col min="4" max="6" width="13.7109375" style="1" customWidth="1"/>
    <col min="7" max="7" width="36.5703125" style="1" customWidth="1"/>
    <col min="8" max="8" width="36.85546875" style="1" customWidth="1"/>
    <col min="9" max="16384" width="9.140625" style="1"/>
  </cols>
  <sheetData>
    <row r="1" spans="1:12" ht="12.75" customHeight="1" x14ac:dyDescent="0.2">
      <c r="A1" s="79" t="s">
        <v>0</v>
      </c>
      <c r="B1" s="79"/>
      <c r="C1" s="79" t="s">
        <v>1</v>
      </c>
      <c r="D1" s="76" t="s">
        <v>279</v>
      </c>
      <c r="E1" s="76"/>
      <c r="F1" s="76"/>
      <c r="G1" s="76" t="s">
        <v>2</v>
      </c>
      <c r="H1" s="78" t="s">
        <v>3</v>
      </c>
      <c r="I1" s="2"/>
      <c r="J1" s="2"/>
      <c r="K1" s="2"/>
      <c r="L1" s="3"/>
    </row>
    <row r="2" spans="1:12" ht="38.25" x14ac:dyDescent="0.2">
      <c r="A2" s="79"/>
      <c r="B2" s="79"/>
      <c r="C2" s="79"/>
      <c r="D2" s="4" t="s">
        <v>12</v>
      </c>
      <c r="E2" s="4" t="s">
        <v>4</v>
      </c>
      <c r="F2" s="4" t="s">
        <v>5</v>
      </c>
      <c r="G2" s="77"/>
      <c r="H2" s="78"/>
      <c r="I2" s="5"/>
      <c r="J2" s="5"/>
      <c r="K2" s="6"/>
      <c r="L2" s="3"/>
    </row>
    <row r="3" spans="1:12" ht="24" customHeight="1" x14ac:dyDescent="0.2">
      <c r="A3" s="70" t="s">
        <v>6</v>
      </c>
      <c r="B3" s="71"/>
      <c r="C3" s="7" t="s">
        <v>7</v>
      </c>
      <c r="D3" s="56">
        <f>'Разв. образ.'!D3+'Соц. и дем. раз.'!D3+'Культ. простр.'!D3+'Разв. физ. кул.'!D3+'Поддер. занят.'!D3+'Разв. агропром.'!D3+'Жилищ. сфер.'!D3+'Жил.-ком.'!D3+'Проф. правонар.'!D3+'Укрепл. межнац.'!D3+'Безоп. жизн.'!D3+'Эколог. без.'!D3+'Разв. эконом.'!D3+'Цифр. разв.'!D3+'Совр. трансп.'!D3+'Управ. мун. фин.'!D3+'Разв. гражд. общ.'!D3+'Управ. муниц. имущ.'!D3+'Муниц. служ.'!D3+'Содер. гор. тер.'!D3+'Устойч. разв. КМНС'!D3</f>
        <v>155220.5</v>
      </c>
      <c r="E3" s="56">
        <f>'Разв. образ.'!E3+'Соц. и дем. раз.'!E3+'Культ. простр.'!E3+'Разв. физ. кул.'!E3+'Поддер. занят.'!E3+'Разв. агропром.'!E3+'Жилищ. сфер.'!E3+'Жил.-ком.'!E3+'Проф. правонар.'!E3+'Укрепл. межнац.'!E3+'Безоп. жизн.'!E3+'Эколог. без.'!E3+'Разв. эконом.'!E3+'Цифр. разв.'!E3+'Совр. трансп.'!E3+'Управ. мун. фин.'!E3+'Разв. гражд. общ.'!E3+'Управ. муниц. имущ.'!E3+'Муниц. служ.'!E3+'Содер. гор. тер.'!E3+'Устойч. разв. КМНС'!E3</f>
        <v>109225.70000000001</v>
      </c>
      <c r="F3" s="56">
        <f>E3/D3*100</f>
        <v>70.368089266559522</v>
      </c>
      <c r="G3" s="68" t="s">
        <v>336</v>
      </c>
      <c r="H3" s="69" t="s">
        <v>345</v>
      </c>
      <c r="I3" s="9"/>
      <c r="J3" s="9"/>
      <c r="K3" s="10"/>
      <c r="L3" s="10"/>
    </row>
    <row r="4" spans="1:12" ht="24" customHeight="1" x14ac:dyDescent="0.2">
      <c r="A4" s="72"/>
      <c r="B4" s="73"/>
      <c r="C4" s="7" t="s">
        <v>8</v>
      </c>
      <c r="D4" s="56">
        <f>'Разв. образ.'!D4+'Соц. и дем. раз.'!D4+'Культ. простр.'!D4+'Разв. физ. кул.'!D4+'Поддер. занят.'!D4+'Разв. агропром.'!D4+'Жилищ. сфер.'!D4+'Жил.-ком.'!D4+'Проф. правонар.'!D4+'Укрепл. межнац.'!D4+'Безоп. жизн.'!D4+'Эколог. без.'!D4+'Разв. эконом.'!D4+'Цифр. разв.'!D4+'Совр. трансп.'!D4+'Управ. мун. фин.'!D4+'Разв. гражд. общ.'!D4+'Управ. муниц. имущ.'!D4+'Муниц. служ.'!D4+'Содер. гор. тер.'!D4+'Устойч. разв. КМНС'!D4</f>
        <v>2166712</v>
      </c>
      <c r="E4" s="56">
        <f>'Разв. образ.'!E4+'Соц. и дем. раз.'!E4+'Культ. простр.'!E4+'Разв. физ. кул.'!E4+'Поддер. занят.'!E4+'Разв. агропром.'!E4+'Жилищ. сфер.'!E4+'Жил.-ком.'!E4+'Проф. правонар.'!E4+'Укрепл. межнац.'!E4+'Безоп. жизн.'!E4+'Эколог. без.'!E4+'Разв. эконом.'!E4+'Цифр. разв.'!E4+'Совр. трансп.'!E4+'Управ. мун. фин.'!E4+'Разв. гражд. общ.'!E4+'Управ. муниц. имущ.'!E4+'Муниц. служ.'!E4+'Содер. гор. тер.'!E4+'Устойч. разв. КМНС'!E4</f>
        <v>1297155.8999999999</v>
      </c>
      <c r="F4" s="56">
        <f>E4/D4*100</f>
        <v>59.867481234238781</v>
      </c>
      <c r="G4" s="68"/>
      <c r="H4" s="69"/>
      <c r="I4" s="9"/>
      <c r="J4" s="9"/>
      <c r="K4" s="10"/>
      <c r="L4" s="10"/>
    </row>
    <row r="5" spans="1:12" ht="24" customHeight="1" x14ac:dyDescent="0.2">
      <c r="A5" s="72"/>
      <c r="B5" s="73"/>
      <c r="C5" s="7" t="s">
        <v>9</v>
      </c>
      <c r="D5" s="56">
        <f>'Разв. образ.'!D5+'Соц. и дем. раз.'!D5+'Культ. простр.'!D5+'Разв. физ. кул.'!D5+'Поддер. занят.'!D5+'Разв. агропром.'!D5+'Жилищ. сфер.'!D5+'Жил.-ком.'!D5+'Проф. правонар.'!D5+'Укрепл. межнац.'!D5+'Безоп. жизн.'!D5+'Эколог. без.'!D5+'Разв. эконом.'!D5+'Цифр. разв.'!D5+'Совр. трансп.'!D5+'Управ. мун. фин.'!D5+'Разв. гражд. общ.'!D5+'Управ. муниц. имущ.'!D5+'Муниц. служ.'!D5+'Содер. гор. тер.'!D5+'Устойч. разв. КМНС'!D5</f>
        <v>3008151.4</v>
      </c>
      <c r="E5" s="56">
        <f>'Разв. образ.'!E5+'Соц. и дем. раз.'!E5+'Культ. простр.'!E5+'Разв. физ. кул.'!E5+'Поддер. занят.'!E5+'Разв. агропром.'!E5+'Жилищ. сфер.'!E5+'Жил.-ком.'!E5+'Проф. правонар.'!E5+'Укрепл. межнац.'!E5+'Безоп. жизн.'!E5+'Эколог. без.'!E5+'Разв. эконом.'!E5+'Цифр. разв.'!E5+'Совр. трансп.'!E5+'Управ. мун. фин.'!E5+'Разв. гражд. общ.'!E5+'Управ. муниц. имущ.'!E5+'Муниц. служ.'!E5+'Содер. гор. тер.'!E5+'Устойч. разв. КМНС'!E5</f>
        <v>1626358.0000000002</v>
      </c>
      <c r="F5" s="56">
        <f>E5/D5*100</f>
        <v>54.065031434255616</v>
      </c>
      <c r="G5" s="68"/>
      <c r="H5" s="69"/>
      <c r="I5" s="9"/>
      <c r="J5" s="9"/>
      <c r="K5" s="10"/>
      <c r="L5" s="10"/>
    </row>
    <row r="6" spans="1:12" ht="24" customHeight="1" x14ac:dyDescent="0.2">
      <c r="A6" s="72"/>
      <c r="B6" s="73"/>
      <c r="C6" s="11" t="s">
        <v>10</v>
      </c>
      <c r="D6" s="56">
        <f>'Разв. образ.'!D6+'Соц. и дем. раз.'!D6+'Культ. простр.'!D6+'Разв. физ. кул.'!D6+'Поддер. занят.'!D6+'Разв. агропром.'!D6+'Жилищ. сфер.'!D6+'Жил.-ком.'!D6+'Проф. правонар.'!D6+'Укрепл. межнац.'!D6+'Безоп. жизн.'!D6+'Эколог. без.'!D6+'Разв. эконом.'!D6+'Цифр. разв.'!D6+'Совр. трансп.'!D6+'Управ. мун. фин.'!D6+'Разв. гражд. общ.'!D6+'Управ. муниц. имущ.'!D6+'Муниц. служ.'!D6+'Содер. гор. тер.'!D6+'Устойч. разв. КМНС'!D6</f>
        <v>99789.2</v>
      </c>
      <c r="E6" s="56">
        <f>'Разв. образ.'!E6+'Соц. и дем. раз.'!E6+'Культ. простр.'!E6+'Разв. физ. кул.'!E6+'Поддер. занят.'!E6+'Разв. агропром.'!E6+'Жилищ. сфер.'!E6+'Жил.-ком.'!E6+'Проф. правонар.'!E6+'Укрепл. межнац.'!E6+'Безоп. жизн.'!E6+'Эколог. без.'!E6+'Разв. эконом.'!E6+'Цифр. разв.'!E6+'Совр. трансп.'!E6+'Управ. мун. фин.'!E6+'Разв. гражд. общ.'!E6+'Управ. муниц. имущ.'!E6+'Муниц. служ.'!E6+'Содер. гор. тер.'!E6+'Устойч. разв. КМНС'!E6</f>
        <v>62576.5</v>
      </c>
      <c r="F6" s="56">
        <f>E6/D6*100</f>
        <v>62.708689918347879</v>
      </c>
      <c r="G6" s="68"/>
      <c r="H6" s="69"/>
      <c r="I6" s="9"/>
      <c r="J6" s="9"/>
      <c r="K6" s="10"/>
      <c r="L6" s="10"/>
    </row>
    <row r="7" spans="1:12" ht="24" customHeight="1" x14ac:dyDescent="0.2">
      <c r="A7" s="74"/>
      <c r="B7" s="75"/>
      <c r="C7" s="12" t="s">
        <v>11</v>
      </c>
      <c r="D7" s="57">
        <f>SUM(D3:D5)</f>
        <v>5330083.9000000004</v>
      </c>
      <c r="E7" s="57">
        <f>SUM(E3:E5)</f>
        <v>3032739.6</v>
      </c>
      <c r="F7" s="57">
        <f>E7/D7*100</f>
        <v>56.898533998686204</v>
      </c>
      <c r="G7" s="68"/>
      <c r="H7" s="69"/>
    </row>
  </sheetData>
  <mergeCells count="8">
    <mergeCell ref="G3:G7"/>
    <mergeCell ref="H3:H7"/>
    <mergeCell ref="A3:B7"/>
    <mergeCell ref="D1:F1"/>
    <mergeCell ref="G1:G2"/>
    <mergeCell ref="H1:H2"/>
    <mergeCell ref="A1:B2"/>
    <mergeCell ref="C1:C2"/>
  </mergeCells>
  <pageMargins left="0.7" right="0.7" top="0.75" bottom="0.75" header="0.3" footer="0.3"/>
  <pageSetup paperSize="9" scale="75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7"/>
  <sheetViews>
    <sheetView zoomScaleNormal="100" workbookViewId="0">
      <selection activeCell="G18" sqref="G18:G22"/>
    </sheetView>
  </sheetViews>
  <sheetFormatPr defaultRowHeight="15" x14ac:dyDescent="0.25"/>
  <cols>
    <col min="1" max="1" width="4.42578125" customWidth="1"/>
    <col min="2" max="2" width="34.140625" customWidth="1"/>
    <col min="3" max="3" width="21.140625" customWidth="1"/>
    <col min="4" max="6" width="12.85546875" customWidth="1"/>
    <col min="7" max="7" width="40.140625" customWidth="1"/>
    <col min="8" max="8" width="36.7109375" customWidth="1"/>
  </cols>
  <sheetData>
    <row r="1" spans="1:8" ht="15" customHeight="1" x14ac:dyDescent="0.25">
      <c r="A1" s="79" t="s">
        <v>0</v>
      </c>
      <c r="B1" s="79"/>
      <c r="C1" s="79" t="s">
        <v>1</v>
      </c>
      <c r="D1" s="76" t="s">
        <v>279</v>
      </c>
      <c r="E1" s="76"/>
      <c r="F1" s="76"/>
      <c r="G1" s="76" t="s">
        <v>2</v>
      </c>
      <c r="H1" s="78" t="s">
        <v>3</v>
      </c>
    </row>
    <row r="2" spans="1:8" ht="38.25" x14ac:dyDescent="0.25">
      <c r="A2" s="79"/>
      <c r="B2" s="79"/>
      <c r="C2" s="79"/>
      <c r="D2" s="4" t="s">
        <v>12</v>
      </c>
      <c r="E2" s="4" t="s">
        <v>4</v>
      </c>
      <c r="F2" s="4" t="s">
        <v>5</v>
      </c>
      <c r="G2" s="77"/>
      <c r="H2" s="78"/>
    </row>
    <row r="3" spans="1:8" x14ac:dyDescent="0.25">
      <c r="A3" s="198" t="s">
        <v>112</v>
      </c>
      <c r="B3" s="96" t="s">
        <v>113</v>
      </c>
      <c r="C3" s="49" t="s">
        <v>7</v>
      </c>
      <c r="D3" s="13">
        <f t="shared" ref="D3:E6" si="0">D8+D38</f>
        <v>3.1</v>
      </c>
      <c r="E3" s="13">
        <f t="shared" si="0"/>
        <v>3.1</v>
      </c>
      <c r="F3" s="13">
        <f t="shared" ref="F3:F47" si="1">E3/D3*100</f>
        <v>100</v>
      </c>
      <c r="G3" s="93"/>
      <c r="H3" s="95"/>
    </row>
    <row r="4" spans="1:8" x14ac:dyDescent="0.25">
      <c r="A4" s="198"/>
      <c r="B4" s="96">
        <v>0</v>
      </c>
      <c r="C4" s="49" t="s">
        <v>8</v>
      </c>
      <c r="D4" s="13">
        <f t="shared" si="0"/>
        <v>2291.4</v>
      </c>
      <c r="E4" s="13">
        <f>E9+E39</f>
        <v>1712.4</v>
      </c>
      <c r="F4" s="13">
        <f t="shared" si="1"/>
        <v>74.731605132233568</v>
      </c>
      <c r="G4" s="93"/>
      <c r="H4" s="95"/>
    </row>
    <row r="5" spans="1:8" x14ac:dyDescent="0.25">
      <c r="A5" s="198"/>
      <c r="B5" s="96">
        <v>0</v>
      </c>
      <c r="C5" s="49" t="s">
        <v>9</v>
      </c>
      <c r="D5" s="13">
        <f t="shared" si="0"/>
        <v>1811.3</v>
      </c>
      <c r="E5" s="13">
        <f t="shared" si="0"/>
        <v>1058.0999999999999</v>
      </c>
      <c r="F5" s="13">
        <f t="shared" si="1"/>
        <v>58.416606856953571</v>
      </c>
      <c r="G5" s="93"/>
      <c r="H5" s="95"/>
    </row>
    <row r="6" spans="1:8" x14ac:dyDescent="0.25">
      <c r="A6" s="198"/>
      <c r="B6" s="96"/>
      <c r="C6" s="48" t="s">
        <v>10</v>
      </c>
      <c r="D6" s="13">
        <f t="shared" si="0"/>
        <v>0</v>
      </c>
      <c r="E6" s="13">
        <f t="shared" si="0"/>
        <v>0</v>
      </c>
      <c r="F6" s="13">
        <v>0</v>
      </c>
      <c r="G6" s="93"/>
      <c r="H6" s="95"/>
    </row>
    <row r="7" spans="1:8" x14ac:dyDescent="0.25">
      <c r="A7" s="198"/>
      <c r="B7" s="96"/>
      <c r="C7" s="45" t="s">
        <v>11</v>
      </c>
      <c r="D7" s="14">
        <f t="shared" ref="D7:E7" si="2">SUM(D3:D6)</f>
        <v>4105.8</v>
      </c>
      <c r="E7" s="14">
        <f t="shared" si="2"/>
        <v>2773.6</v>
      </c>
      <c r="F7" s="14">
        <f t="shared" si="1"/>
        <v>67.553217399775917</v>
      </c>
      <c r="G7" s="93"/>
      <c r="H7" s="95"/>
    </row>
    <row r="8" spans="1:8" x14ac:dyDescent="0.25">
      <c r="A8" s="162" t="s">
        <v>13</v>
      </c>
      <c r="B8" s="165" t="s">
        <v>114</v>
      </c>
      <c r="C8" s="49" t="s">
        <v>7</v>
      </c>
      <c r="D8" s="15">
        <f t="shared" ref="D8:E11" si="3">D13+D18+D23+D28+D33</f>
        <v>3.1</v>
      </c>
      <c r="E8" s="15">
        <f t="shared" si="3"/>
        <v>3.1</v>
      </c>
      <c r="F8" s="13">
        <f t="shared" si="1"/>
        <v>100</v>
      </c>
      <c r="G8" s="199"/>
      <c r="H8" s="201"/>
    </row>
    <row r="9" spans="1:8" x14ac:dyDescent="0.25">
      <c r="A9" s="163"/>
      <c r="B9" s="166"/>
      <c r="C9" s="49" t="s">
        <v>8</v>
      </c>
      <c r="D9" s="15">
        <f t="shared" si="3"/>
        <v>2291.4</v>
      </c>
      <c r="E9" s="15">
        <f>E14+E19+E24+E29+E34</f>
        <v>1712.4</v>
      </c>
      <c r="F9" s="13">
        <f t="shared" si="1"/>
        <v>74.731605132233568</v>
      </c>
      <c r="G9" s="200"/>
      <c r="H9" s="202"/>
    </row>
    <row r="10" spans="1:8" x14ac:dyDescent="0.25">
      <c r="A10" s="163"/>
      <c r="B10" s="166"/>
      <c r="C10" s="49" t="s">
        <v>9</v>
      </c>
      <c r="D10" s="15">
        <f t="shared" si="3"/>
        <v>1566.3</v>
      </c>
      <c r="E10" s="15">
        <f t="shared" si="3"/>
        <v>943.69999999999993</v>
      </c>
      <c r="F10" s="13">
        <f t="shared" si="1"/>
        <v>60.250271340100866</v>
      </c>
      <c r="G10" s="200"/>
      <c r="H10" s="202"/>
    </row>
    <row r="11" spans="1:8" x14ac:dyDescent="0.25">
      <c r="A11" s="163"/>
      <c r="B11" s="166"/>
      <c r="C11" s="48" t="s">
        <v>10</v>
      </c>
      <c r="D11" s="15">
        <f t="shared" si="3"/>
        <v>0</v>
      </c>
      <c r="E11" s="15">
        <f t="shared" si="3"/>
        <v>0</v>
      </c>
      <c r="F11" s="13">
        <v>0</v>
      </c>
      <c r="G11" s="200"/>
      <c r="H11" s="202"/>
    </row>
    <row r="12" spans="1:8" x14ac:dyDescent="0.25">
      <c r="A12" s="163"/>
      <c r="B12" s="166"/>
      <c r="C12" s="46" t="s">
        <v>11</v>
      </c>
      <c r="D12" s="14">
        <f t="shared" ref="D12:E12" si="4">SUM(D8:D11)</f>
        <v>3860.8</v>
      </c>
      <c r="E12" s="14">
        <f t="shared" si="4"/>
        <v>2659.2</v>
      </c>
      <c r="F12" s="14">
        <f t="shared" si="1"/>
        <v>68.876916701201822</v>
      </c>
      <c r="G12" s="200"/>
      <c r="H12" s="203"/>
    </row>
    <row r="13" spans="1:8" ht="21" customHeight="1" x14ac:dyDescent="0.25">
      <c r="A13" s="169" t="s">
        <v>33</v>
      </c>
      <c r="B13" s="150" t="s">
        <v>115</v>
      </c>
      <c r="C13" s="49" t="s">
        <v>7</v>
      </c>
      <c r="D13" s="15">
        <v>0</v>
      </c>
      <c r="E13" s="15">
        <v>0</v>
      </c>
      <c r="F13" s="13">
        <v>0</v>
      </c>
      <c r="G13" s="150" t="s">
        <v>116</v>
      </c>
      <c r="H13" s="145" t="s">
        <v>323</v>
      </c>
    </row>
    <row r="14" spans="1:8" ht="21" customHeight="1" x14ac:dyDescent="0.25">
      <c r="A14" s="170"/>
      <c r="B14" s="151"/>
      <c r="C14" s="49" t="s">
        <v>8</v>
      </c>
      <c r="D14" s="13">
        <v>0</v>
      </c>
      <c r="E14" s="13">
        <v>0</v>
      </c>
      <c r="F14" s="13">
        <v>0</v>
      </c>
      <c r="G14" s="151"/>
      <c r="H14" s="146"/>
    </row>
    <row r="15" spans="1:8" ht="21" customHeight="1" x14ac:dyDescent="0.25">
      <c r="A15" s="170"/>
      <c r="B15" s="151"/>
      <c r="C15" s="49" t="s">
        <v>9</v>
      </c>
      <c r="D15" s="13">
        <v>1437</v>
      </c>
      <c r="E15" s="13">
        <v>834.4</v>
      </c>
      <c r="F15" s="13">
        <f t="shared" si="1"/>
        <v>58.065414057063322</v>
      </c>
      <c r="G15" s="151"/>
      <c r="H15" s="146"/>
    </row>
    <row r="16" spans="1:8" ht="21" customHeight="1" x14ac:dyDescent="0.25">
      <c r="A16" s="170"/>
      <c r="B16" s="151"/>
      <c r="C16" s="48" t="s">
        <v>10</v>
      </c>
      <c r="D16" s="13">
        <v>0</v>
      </c>
      <c r="E16" s="13">
        <v>0</v>
      </c>
      <c r="F16" s="13">
        <v>0</v>
      </c>
      <c r="G16" s="151"/>
      <c r="H16" s="146"/>
    </row>
    <row r="17" spans="1:8" ht="21" customHeight="1" x14ac:dyDescent="0.25">
      <c r="A17" s="170"/>
      <c r="B17" s="151"/>
      <c r="C17" s="47" t="s">
        <v>11</v>
      </c>
      <c r="D17" s="13">
        <f t="shared" ref="D17:E17" si="5">SUM(D13:D16)</f>
        <v>1437</v>
      </c>
      <c r="E17" s="13">
        <f t="shared" si="5"/>
        <v>834.4</v>
      </c>
      <c r="F17" s="13">
        <f t="shared" si="1"/>
        <v>58.065414057063322</v>
      </c>
      <c r="G17" s="151"/>
      <c r="H17" s="146"/>
    </row>
    <row r="18" spans="1:8" x14ac:dyDescent="0.25">
      <c r="A18" s="169" t="s">
        <v>35</v>
      </c>
      <c r="B18" s="150" t="s">
        <v>117</v>
      </c>
      <c r="C18" s="49" t="s">
        <v>7</v>
      </c>
      <c r="D18" s="15">
        <v>0</v>
      </c>
      <c r="E18" s="15">
        <v>0</v>
      </c>
      <c r="F18" s="13">
        <v>0</v>
      </c>
      <c r="G18" s="150" t="s">
        <v>118</v>
      </c>
      <c r="H18" s="146"/>
    </row>
    <row r="19" spans="1:8" x14ac:dyDescent="0.25">
      <c r="A19" s="170"/>
      <c r="B19" s="151"/>
      <c r="C19" s="49" t="s">
        <v>8</v>
      </c>
      <c r="D19" s="13">
        <v>94.3</v>
      </c>
      <c r="E19" s="13">
        <v>48</v>
      </c>
      <c r="F19" s="13">
        <f t="shared" si="1"/>
        <v>50.901378579003186</v>
      </c>
      <c r="G19" s="151"/>
      <c r="H19" s="146"/>
    </row>
    <row r="20" spans="1:8" x14ac:dyDescent="0.25">
      <c r="A20" s="170"/>
      <c r="B20" s="151"/>
      <c r="C20" s="49" t="s">
        <v>9</v>
      </c>
      <c r="D20" s="13">
        <v>40.5</v>
      </c>
      <c r="E20" s="13">
        <v>20.6</v>
      </c>
      <c r="F20" s="13">
        <f t="shared" si="1"/>
        <v>50.864197530864196</v>
      </c>
      <c r="G20" s="151"/>
      <c r="H20" s="146"/>
    </row>
    <row r="21" spans="1:8" x14ac:dyDescent="0.25">
      <c r="A21" s="170"/>
      <c r="B21" s="151"/>
      <c r="C21" s="48" t="s">
        <v>10</v>
      </c>
      <c r="D21" s="13">
        <v>0</v>
      </c>
      <c r="E21" s="13">
        <v>0</v>
      </c>
      <c r="F21" s="13">
        <v>0</v>
      </c>
      <c r="G21" s="151"/>
      <c r="H21" s="146"/>
    </row>
    <row r="22" spans="1:8" x14ac:dyDescent="0.25">
      <c r="A22" s="170"/>
      <c r="B22" s="151"/>
      <c r="C22" s="47" t="s">
        <v>11</v>
      </c>
      <c r="D22" s="13">
        <f t="shared" ref="D22:E22" si="6">SUM(D18:D21)</f>
        <v>134.80000000000001</v>
      </c>
      <c r="E22" s="13">
        <f t="shared" si="6"/>
        <v>68.599999999999994</v>
      </c>
      <c r="F22" s="13">
        <f t="shared" si="1"/>
        <v>50.890207715133521</v>
      </c>
      <c r="G22" s="151"/>
      <c r="H22" s="146"/>
    </row>
    <row r="23" spans="1:8" x14ac:dyDescent="0.25">
      <c r="A23" s="169" t="s">
        <v>41</v>
      </c>
      <c r="B23" s="150" t="s">
        <v>119</v>
      </c>
      <c r="C23" s="49" t="s">
        <v>7</v>
      </c>
      <c r="D23" s="15">
        <v>0</v>
      </c>
      <c r="E23" s="15">
        <v>0</v>
      </c>
      <c r="F23" s="13">
        <v>0</v>
      </c>
      <c r="G23" s="150" t="s">
        <v>120</v>
      </c>
      <c r="H23" s="146"/>
    </row>
    <row r="24" spans="1:8" x14ac:dyDescent="0.25">
      <c r="A24" s="170"/>
      <c r="B24" s="151"/>
      <c r="C24" s="49" t="s">
        <v>8</v>
      </c>
      <c r="D24" s="13">
        <v>2197.1</v>
      </c>
      <c r="E24" s="13">
        <v>1664.4</v>
      </c>
      <c r="F24" s="13">
        <f t="shared" si="1"/>
        <v>75.75440353192846</v>
      </c>
      <c r="G24" s="151"/>
      <c r="H24" s="146"/>
    </row>
    <row r="25" spans="1:8" x14ac:dyDescent="0.25">
      <c r="A25" s="170"/>
      <c r="B25" s="151"/>
      <c r="C25" s="49" t="s">
        <v>9</v>
      </c>
      <c r="D25" s="13">
        <v>17.8</v>
      </c>
      <c r="E25" s="13">
        <v>17.8</v>
      </c>
      <c r="F25" s="13">
        <v>0</v>
      </c>
      <c r="G25" s="151"/>
      <c r="H25" s="146"/>
    </row>
    <row r="26" spans="1:8" x14ac:dyDescent="0.25">
      <c r="A26" s="170"/>
      <c r="B26" s="151"/>
      <c r="C26" s="48" t="s">
        <v>10</v>
      </c>
      <c r="D26" s="13">
        <v>0</v>
      </c>
      <c r="E26" s="13">
        <v>0</v>
      </c>
      <c r="F26" s="13">
        <v>0</v>
      </c>
      <c r="G26" s="151"/>
      <c r="H26" s="146"/>
    </row>
    <row r="27" spans="1:8" x14ac:dyDescent="0.25">
      <c r="A27" s="170"/>
      <c r="B27" s="151"/>
      <c r="C27" s="47" t="s">
        <v>11</v>
      </c>
      <c r="D27" s="13">
        <f t="shared" ref="D27:E27" si="7">SUM(D23:D26)</f>
        <v>2214.9</v>
      </c>
      <c r="E27" s="13">
        <f t="shared" si="7"/>
        <v>1682.2</v>
      </c>
      <c r="F27" s="13">
        <f t="shared" si="1"/>
        <v>75.949252787936246</v>
      </c>
      <c r="G27" s="151"/>
      <c r="H27" s="146"/>
    </row>
    <row r="28" spans="1:8" x14ac:dyDescent="0.25">
      <c r="A28" s="153" t="s">
        <v>16</v>
      </c>
      <c r="B28" s="68" t="s">
        <v>121</v>
      </c>
      <c r="C28" s="49" t="s">
        <v>7</v>
      </c>
      <c r="D28" s="15">
        <v>3.1</v>
      </c>
      <c r="E28" s="15">
        <v>3.1</v>
      </c>
      <c r="F28" s="13">
        <f t="shared" si="1"/>
        <v>100</v>
      </c>
      <c r="G28" s="68" t="s">
        <v>364</v>
      </c>
      <c r="H28" s="146"/>
    </row>
    <row r="29" spans="1:8" x14ac:dyDescent="0.25">
      <c r="A29" s="153"/>
      <c r="B29" s="68"/>
      <c r="C29" s="49" t="s">
        <v>8</v>
      </c>
      <c r="D29" s="13">
        <v>0</v>
      </c>
      <c r="E29" s="13">
        <v>0</v>
      </c>
      <c r="F29" s="13">
        <v>0</v>
      </c>
      <c r="G29" s="68"/>
      <c r="H29" s="146"/>
    </row>
    <row r="30" spans="1:8" x14ac:dyDescent="0.25">
      <c r="A30" s="153"/>
      <c r="B30" s="68"/>
      <c r="C30" s="49" t="s">
        <v>9</v>
      </c>
      <c r="D30" s="13">
        <v>0</v>
      </c>
      <c r="E30" s="13">
        <v>0</v>
      </c>
      <c r="F30" s="13">
        <v>0</v>
      </c>
      <c r="G30" s="68"/>
      <c r="H30" s="146"/>
    </row>
    <row r="31" spans="1:8" x14ac:dyDescent="0.25">
      <c r="A31" s="153"/>
      <c r="B31" s="68"/>
      <c r="C31" s="48" t="s">
        <v>10</v>
      </c>
      <c r="D31" s="13">
        <v>0</v>
      </c>
      <c r="E31" s="13">
        <v>0</v>
      </c>
      <c r="F31" s="13">
        <v>0</v>
      </c>
      <c r="G31" s="68"/>
      <c r="H31" s="146"/>
    </row>
    <row r="32" spans="1:8" x14ac:dyDescent="0.25">
      <c r="A32" s="153"/>
      <c r="B32" s="68"/>
      <c r="C32" s="44" t="s">
        <v>11</v>
      </c>
      <c r="D32" s="13">
        <f t="shared" ref="D32:E32" si="8">SUM(D28:D31)</f>
        <v>3.1</v>
      </c>
      <c r="E32" s="13">
        <f t="shared" si="8"/>
        <v>3.1</v>
      </c>
      <c r="F32" s="13">
        <f t="shared" si="1"/>
        <v>100</v>
      </c>
      <c r="G32" s="68"/>
      <c r="H32" s="146"/>
    </row>
    <row r="33" spans="1:8" x14ac:dyDescent="0.25">
      <c r="A33" s="169" t="s">
        <v>122</v>
      </c>
      <c r="B33" s="150" t="s">
        <v>123</v>
      </c>
      <c r="C33" s="49" t="s">
        <v>7</v>
      </c>
      <c r="D33" s="15">
        <v>0</v>
      </c>
      <c r="E33" s="15">
        <v>0</v>
      </c>
      <c r="F33" s="13">
        <v>0</v>
      </c>
      <c r="G33" s="150" t="s">
        <v>324</v>
      </c>
      <c r="H33" s="146"/>
    </row>
    <row r="34" spans="1:8" x14ac:dyDescent="0.25">
      <c r="A34" s="170"/>
      <c r="B34" s="151"/>
      <c r="C34" s="49" t="s">
        <v>8</v>
      </c>
      <c r="D34" s="13">
        <v>0</v>
      </c>
      <c r="E34" s="13">
        <v>0</v>
      </c>
      <c r="F34" s="13">
        <v>0</v>
      </c>
      <c r="G34" s="151"/>
      <c r="H34" s="146"/>
    </row>
    <row r="35" spans="1:8" x14ac:dyDescent="0.25">
      <c r="A35" s="170"/>
      <c r="B35" s="151"/>
      <c r="C35" s="49" t="s">
        <v>9</v>
      </c>
      <c r="D35" s="13">
        <v>71</v>
      </c>
      <c r="E35" s="13">
        <v>70.900000000000006</v>
      </c>
      <c r="F35" s="13">
        <f t="shared" si="1"/>
        <v>99.859154929577471</v>
      </c>
      <c r="G35" s="151"/>
      <c r="H35" s="146"/>
    </row>
    <row r="36" spans="1:8" x14ac:dyDescent="0.25">
      <c r="A36" s="170"/>
      <c r="B36" s="151"/>
      <c r="C36" s="48" t="s">
        <v>10</v>
      </c>
      <c r="D36" s="13">
        <v>0</v>
      </c>
      <c r="E36" s="13">
        <v>0</v>
      </c>
      <c r="F36" s="13">
        <v>0</v>
      </c>
      <c r="G36" s="151"/>
      <c r="H36" s="146"/>
    </row>
    <row r="37" spans="1:8" x14ac:dyDescent="0.25">
      <c r="A37" s="170"/>
      <c r="B37" s="151"/>
      <c r="C37" s="47" t="s">
        <v>11</v>
      </c>
      <c r="D37" s="13">
        <f t="shared" ref="D37:E37" si="9">SUM(D33:D36)</f>
        <v>71</v>
      </c>
      <c r="E37" s="13">
        <f t="shared" si="9"/>
        <v>70.900000000000006</v>
      </c>
      <c r="F37" s="13">
        <f t="shared" si="1"/>
        <v>99.859154929577471</v>
      </c>
      <c r="G37" s="151"/>
      <c r="H37" s="147"/>
    </row>
    <row r="38" spans="1:8" x14ac:dyDescent="0.25">
      <c r="A38" s="162" t="s">
        <v>18</v>
      </c>
      <c r="B38" s="86" t="s">
        <v>124</v>
      </c>
      <c r="C38" s="49" t="s">
        <v>7</v>
      </c>
      <c r="D38" s="13">
        <f t="shared" ref="D38:E41" si="10">D43</f>
        <v>0</v>
      </c>
      <c r="E38" s="13">
        <f t="shared" si="10"/>
        <v>0</v>
      </c>
      <c r="F38" s="13">
        <v>0</v>
      </c>
      <c r="G38" s="83"/>
      <c r="H38" s="204"/>
    </row>
    <row r="39" spans="1:8" x14ac:dyDescent="0.25">
      <c r="A39" s="163"/>
      <c r="B39" s="87"/>
      <c r="C39" s="49" t="s">
        <v>8</v>
      </c>
      <c r="D39" s="13">
        <f t="shared" si="10"/>
        <v>0</v>
      </c>
      <c r="E39" s="13">
        <f t="shared" si="10"/>
        <v>0</v>
      </c>
      <c r="F39" s="13">
        <v>0</v>
      </c>
      <c r="G39" s="84"/>
      <c r="H39" s="205"/>
    </row>
    <row r="40" spans="1:8" x14ac:dyDescent="0.25">
      <c r="A40" s="163"/>
      <c r="B40" s="87"/>
      <c r="C40" s="49" t="s">
        <v>9</v>
      </c>
      <c r="D40" s="13">
        <f t="shared" si="10"/>
        <v>245</v>
      </c>
      <c r="E40" s="13">
        <f t="shared" si="10"/>
        <v>114.4</v>
      </c>
      <c r="F40" s="13">
        <f t="shared" si="1"/>
        <v>46.693877551020414</v>
      </c>
      <c r="G40" s="84"/>
      <c r="H40" s="205"/>
    </row>
    <row r="41" spans="1:8" x14ac:dyDescent="0.25">
      <c r="A41" s="163"/>
      <c r="B41" s="87"/>
      <c r="C41" s="48" t="s">
        <v>10</v>
      </c>
      <c r="D41" s="13">
        <f t="shared" si="10"/>
        <v>0</v>
      </c>
      <c r="E41" s="13">
        <f t="shared" si="10"/>
        <v>0</v>
      </c>
      <c r="F41" s="13">
        <v>0</v>
      </c>
      <c r="G41" s="84"/>
      <c r="H41" s="205"/>
    </row>
    <row r="42" spans="1:8" x14ac:dyDescent="0.25">
      <c r="A42" s="164"/>
      <c r="B42" s="88"/>
      <c r="C42" s="45" t="s">
        <v>11</v>
      </c>
      <c r="D42" s="14">
        <f t="shared" ref="D42:E42" si="11">SUM(D38:D41)</f>
        <v>245</v>
      </c>
      <c r="E42" s="14">
        <f t="shared" si="11"/>
        <v>114.4</v>
      </c>
      <c r="F42" s="14">
        <f t="shared" si="1"/>
        <v>46.693877551020414</v>
      </c>
      <c r="G42" s="85"/>
      <c r="H42" s="206"/>
    </row>
    <row r="43" spans="1:8" x14ac:dyDescent="0.25">
      <c r="A43" s="89" t="s">
        <v>20</v>
      </c>
      <c r="B43" s="68" t="s">
        <v>125</v>
      </c>
      <c r="C43" s="49" t="s">
        <v>7</v>
      </c>
      <c r="D43" s="15">
        <v>0</v>
      </c>
      <c r="E43" s="15">
        <v>0</v>
      </c>
      <c r="F43" s="13">
        <v>0</v>
      </c>
      <c r="G43" s="92" t="s">
        <v>126</v>
      </c>
      <c r="H43" s="145" t="s">
        <v>325</v>
      </c>
    </row>
    <row r="44" spans="1:8" x14ac:dyDescent="0.25">
      <c r="A44" s="89"/>
      <c r="B44" s="68"/>
      <c r="C44" s="49" t="s">
        <v>8</v>
      </c>
      <c r="D44" s="15">
        <v>0</v>
      </c>
      <c r="E44" s="15">
        <v>0</v>
      </c>
      <c r="F44" s="13">
        <v>0</v>
      </c>
      <c r="G44" s="92"/>
      <c r="H44" s="146"/>
    </row>
    <row r="45" spans="1:8" x14ac:dyDescent="0.25">
      <c r="A45" s="89"/>
      <c r="B45" s="68"/>
      <c r="C45" s="49" t="s">
        <v>9</v>
      </c>
      <c r="D45" s="15">
        <v>245</v>
      </c>
      <c r="E45" s="15">
        <v>114.4</v>
      </c>
      <c r="F45" s="13">
        <f t="shared" si="1"/>
        <v>46.693877551020414</v>
      </c>
      <c r="G45" s="92"/>
      <c r="H45" s="146"/>
    </row>
    <row r="46" spans="1:8" x14ac:dyDescent="0.25">
      <c r="A46" s="89"/>
      <c r="B46" s="68"/>
      <c r="C46" s="48" t="s">
        <v>10</v>
      </c>
      <c r="D46" s="15">
        <v>0</v>
      </c>
      <c r="E46" s="15">
        <v>0</v>
      </c>
      <c r="F46" s="13">
        <v>0</v>
      </c>
      <c r="G46" s="92"/>
      <c r="H46" s="146"/>
    </row>
    <row r="47" spans="1:8" x14ac:dyDescent="0.25">
      <c r="A47" s="89"/>
      <c r="B47" s="68"/>
      <c r="C47" s="44" t="s">
        <v>11</v>
      </c>
      <c r="D47" s="13">
        <f t="shared" ref="D47:E47" si="12">SUM(D43:D46)</f>
        <v>245</v>
      </c>
      <c r="E47" s="13">
        <f t="shared" si="12"/>
        <v>114.4</v>
      </c>
      <c r="F47" s="13">
        <f t="shared" si="1"/>
        <v>46.693877551020414</v>
      </c>
      <c r="G47" s="92"/>
      <c r="H47" s="147"/>
    </row>
  </sheetData>
  <mergeCells count="37">
    <mergeCell ref="G23:G27"/>
    <mergeCell ref="A28:A32"/>
    <mergeCell ref="B28:B32"/>
    <mergeCell ref="G28:G32"/>
    <mergeCell ref="A43:A47"/>
    <mergeCell ref="B43:B47"/>
    <mergeCell ref="G43:G47"/>
    <mergeCell ref="H43:H47"/>
    <mergeCell ref="A38:A42"/>
    <mergeCell ref="B38:B42"/>
    <mergeCell ref="G38:G42"/>
    <mergeCell ref="H38:H42"/>
    <mergeCell ref="G8:G12"/>
    <mergeCell ref="H8:H12"/>
    <mergeCell ref="A18:A22"/>
    <mergeCell ref="B18:B22"/>
    <mergeCell ref="G18:G22"/>
    <mergeCell ref="A13:A17"/>
    <mergeCell ref="B13:B17"/>
    <mergeCell ref="G13:G17"/>
    <mergeCell ref="A8:A12"/>
    <mergeCell ref="B8:B12"/>
    <mergeCell ref="H13:H37"/>
    <mergeCell ref="A33:A37"/>
    <mergeCell ref="B33:B37"/>
    <mergeCell ref="G33:G37"/>
    <mergeCell ref="A23:A27"/>
    <mergeCell ref="B23:B27"/>
    <mergeCell ref="A3:A7"/>
    <mergeCell ref="B3:B7"/>
    <mergeCell ref="G3:G7"/>
    <mergeCell ref="H3:H7"/>
    <mergeCell ref="A1:B2"/>
    <mergeCell ref="C1:C2"/>
    <mergeCell ref="D1:F1"/>
    <mergeCell ref="G1:G2"/>
    <mergeCell ref="H1:H2"/>
  </mergeCells>
  <pageMargins left="0.7" right="0.7" top="0.75" bottom="0.75" header="0.3" footer="0.3"/>
  <pageSetup paperSize="9" scale="74" fitToHeight="0" orientation="landscape" r:id="rId1"/>
  <rowBreaks count="1" manualBreakCount="1">
    <brk id="32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7"/>
  <sheetViews>
    <sheetView zoomScaleNormal="100" workbookViewId="0">
      <selection activeCell="G43" sqref="G43:G47"/>
    </sheetView>
  </sheetViews>
  <sheetFormatPr defaultRowHeight="15" x14ac:dyDescent="0.25"/>
  <cols>
    <col min="1" max="1" width="4.42578125" bestFit="1" customWidth="1"/>
    <col min="2" max="2" width="33.28515625" customWidth="1"/>
    <col min="3" max="3" width="20.85546875" customWidth="1"/>
    <col min="4" max="6" width="12.85546875" customWidth="1"/>
    <col min="7" max="7" width="38.85546875" customWidth="1"/>
    <col min="8" max="8" width="36.5703125" customWidth="1"/>
  </cols>
  <sheetData>
    <row r="1" spans="1:8" ht="15" customHeight="1" x14ac:dyDescent="0.25">
      <c r="A1" s="79" t="s">
        <v>0</v>
      </c>
      <c r="B1" s="79"/>
      <c r="C1" s="79" t="s">
        <v>1</v>
      </c>
      <c r="D1" s="76" t="s">
        <v>279</v>
      </c>
      <c r="E1" s="76"/>
      <c r="F1" s="76"/>
      <c r="G1" s="76" t="s">
        <v>2</v>
      </c>
      <c r="H1" s="78" t="s">
        <v>3</v>
      </c>
    </row>
    <row r="2" spans="1:8" ht="38.25" x14ac:dyDescent="0.25">
      <c r="A2" s="79"/>
      <c r="B2" s="79"/>
      <c r="C2" s="79"/>
      <c r="D2" s="4" t="s">
        <v>12</v>
      </c>
      <c r="E2" s="4" t="s">
        <v>4</v>
      </c>
      <c r="F2" s="4" t="s">
        <v>5</v>
      </c>
      <c r="G2" s="77"/>
      <c r="H2" s="78"/>
    </row>
    <row r="3" spans="1:8" ht="15" customHeight="1" x14ac:dyDescent="0.25">
      <c r="A3" s="76" t="s">
        <v>127</v>
      </c>
      <c r="B3" s="96" t="s">
        <v>128</v>
      </c>
      <c r="C3" s="49" t="s">
        <v>7</v>
      </c>
      <c r="D3" s="13">
        <f t="shared" ref="D3:E6" si="0">D8+D33</f>
        <v>0</v>
      </c>
      <c r="E3" s="13">
        <f t="shared" si="0"/>
        <v>0</v>
      </c>
      <c r="F3" s="13">
        <v>0</v>
      </c>
      <c r="G3" s="68"/>
      <c r="H3" s="95"/>
    </row>
    <row r="4" spans="1:8" ht="15" customHeight="1" x14ac:dyDescent="0.25">
      <c r="A4" s="76"/>
      <c r="B4" s="96">
        <v>0</v>
      </c>
      <c r="C4" s="49" t="s">
        <v>8</v>
      </c>
      <c r="D4" s="13">
        <f t="shared" si="0"/>
        <v>195.6</v>
      </c>
      <c r="E4" s="13">
        <f t="shared" si="0"/>
        <v>104.1</v>
      </c>
      <c r="F4" s="13">
        <f t="shared" ref="F4:F47" si="1">E4/D4*100</f>
        <v>53.220858895705526</v>
      </c>
      <c r="G4" s="68"/>
      <c r="H4" s="95"/>
    </row>
    <row r="5" spans="1:8" ht="15" customHeight="1" x14ac:dyDescent="0.25">
      <c r="A5" s="76"/>
      <c r="B5" s="96">
        <v>0</v>
      </c>
      <c r="C5" s="49" t="s">
        <v>9</v>
      </c>
      <c r="D5" s="13">
        <f t="shared" si="0"/>
        <v>453.4</v>
      </c>
      <c r="E5" s="13">
        <f t="shared" si="0"/>
        <v>238.5</v>
      </c>
      <c r="F5" s="13">
        <f t="shared" si="1"/>
        <v>52.602558447287166</v>
      </c>
      <c r="G5" s="68"/>
      <c r="H5" s="95"/>
    </row>
    <row r="6" spans="1:8" ht="15" customHeight="1" x14ac:dyDescent="0.25">
      <c r="A6" s="76"/>
      <c r="B6" s="96"/>
      <c r="C6" s="48" t="s">
        <v>10</v>
      </c>
      <c r="D6" s="13">
        <f t="shared" si="0"/>
        <v>0</v>
      </c>
      <c r="E6" s="13">
        <f t="shared" si="0"/>
        <v>0</v>
      </c>
      <c r="F6" s="13">
        <v>0</v>
      </c>
      <c r="G6" s="68"/>
      <c r="H6" s="95"/>
    </row>
    <row r="7" spans="1:8" ht="15" customHeight="1" x14ac:dyDescent="0.25">
      <c r="A7" s="76"/>
      <c r="B7" s="96"/>
      <c r="C7" s="45" t="s">
        <v>11</v>
      </c>
      <c r="D7" s="14">
        <f t="shared" ref="D7:E7" si="2">SUM(D3:D6)</f>
        <v>649</v>
      </c>
      <c r="E7" s="14">
        <f t="shared" si="2"/>
        <v>342.6</v>
      </c>
      <c r="F7" s="13">
        <f t="shared" si="1"/>
        <v>52.788906009244997</v>
      </c>
      <c r="G7" s="68"/>
      <c r="H7" s="95"/>
    </row>
    <row r="8" spans="1:8" ht="30" customHeight="1" x14ac:dyDescent="0.25">
      <c r="A8" s="162" t="s">
        <v>13</v>
      </c>
      <c r="B8" s="165" t="s">
        <v>129</v>
      </c>
      <c r="C8" s="49" t="s">
        <v>7</v>
      </c>
      <c r="D8" s="15">
        <f t="shared" ref="D8:E11" si="3">D13+D18+D23+D28</f>
        <v>0</v>
      </c>
      <c r="E8" s="15">
        <f t="shared" si="3"/>
        <v>0</v>
      </c>
      <c r="F8" s="13">
        <v>0</v>
      </c>
      <c r="G8" s="150"/>
      <c r="H8" s="201"/>
    </row>
    <row r="9" spans="1:8" ht="30" customHeight="1" x14ac:dyDescent="0.25">
      <c r="A9" s="163"/>
      <c r="B9" s="166"/>
      <c r="C9" s="49" t="s">
        <v>8</v>
      </c>
      <c r="D9" s="15">
        <f t="shared" si="3"/>
        <v>97.8</v>
      </c>
      <c r="E9" s="15">
        <f t="shared" si="3"/>
        <v>48.9</v>
      </c>
      <c r="F9" s="13">
        <f t="shared" si="1"/>
        <v>50</v>
      </c>
      <c r="G9" s="151"/>
      <c r="H9" s="202"/>
    </row>
    <row r="10" spans="1:8" ht="30" customHeight="1" x14ac:dyDescent="0.25">
      <c r="A10" s="163"/>
      <c r="B10" s="166"/>
      <c r="C10" s="49" t="s">
        <v>9</v>
      </c>
      <c r="D10" s="15">
        <f t="shared" si="3"/>
        <v>226.7</v>
      </c>
      <c r="E10" s="15">
        <f t="shared" si="3"/>
        <v>113.3</v>
      </c>
      <c r="F10" s="13">
        <f t="shared" si="1"/>
        <v>49.977944419938247</v>
      </c>
      <c r="G10" s="151"/>
      <c r="H10" s="202"/>
    </row>
    <row r="11" spans="1:8" ht="30" customHeight="1" x14ac:dyDescent="0.25">
      <c r="A11" s="163"/>
      <c r="B11" s="166"/>
      <c r="C11" s="48" t="s">
        <v>10</v>
      </c>
      <c r="D11" s="15">
        <f t="shared" si="3"/>
        <v>0</v>
      </c>
      <c r="E11" s="15">
        <f t="shared" si="3"/>
        <v>0</v>
      </c>
      <c r="F11" s="13">
        <v>0</v>
      </c>
      <c r="G11" s="151"/>
      <c r="H11" s="202"/>
    </row>
    <row r="12" spans="1:8" ht="30" customHeight="1" x14ac:dyDescent="0.25">
      <c r="A12" s="163"/>
      <c r="B12" s="166"/>
      <c r="C12" s="46" t="s">
        <v>11</v>
      </c>
      <c r="D12" s="14">
        <f t="shared" ref="D12:E12" si="4">SUM(D8:D11)</f>
        <v>324.5</v>
      </c>
      <c r="E12" s="14">
        <f t="shared" si="4"/>
        <v>162.19999999999999</v>
      </c>
      <c r="F12" s="14">
        <f t="shared" si="1"/>
        <v>49.984591679506927</v>
      </c>
      <c r="G12" s="151"/>
      <c r="H12" s="202"/>
    </row>
    <row r="13" spans="1:8" ht="30.95" customHeight="1" x14ac:dyDescent="0.25">
      <c r="A13" s="169" t="s">
        <v>35</v>
      </c>
      <c r="B13" s="207" t="s">
        <v>130</v>
      </c>
      <c r="C13" s="49" t="s">
        <v>7</v>
      </c>
      <c r="D13" s="15">
        <v>0</v>
      </c>
      <c r="E13" s="15">
        <v>0</v>
      </c>
      <c r="F13" s="13">
        <v>0</v>
      </c>
      <c r="G13" s="150" t="s">
        <v>278</v>
      </c>
      <c r="H13" s="145" t="s">
        <v>322</v>
      </c>
    </row>
    <row r="14" spans="1:8" ht="30.95" customHeight="1" x14ac:dyDescent="0.25">
      <c r="A14" s="170"/>
      <c r="B14" s="208"/>
      <c r="C14" s="49" t="s">
        <v>8</v>
      </c>
      <c r="D14" s="13">
        <v>0</v>
      </c>
      <c r="E14" s="13">
        <v>0</v>
      </c>
      <c r="F14" s="13">
        <v>0</v>
      </c>
      <c r="G14" s="151"/>
      <c r="H14" s="146"/>
    </row>
    <row r="15" spans="1:8" ht="30.95" customHeight="1" x14ac:dyDescent="0.25">
      <c r="A15" s="170"/>
      <c r="B15" s="208"/>
      <c r="C15" s="49" t="s">
        <v>9</v>
      </c>
      <c r="D15" s="13">
        <v>10</v>
      </c>
      <c r="E15" s="13">
        <v>0</v>
      </c>
      <c r="F15" s="13">
        <f t="shared" si="1"/>
        <v>0</v>
      </c>
      <c r="G15" s="151"/>
      <c r="H15" s="146"/>
    </row>
    <row r="16" spans="1:8" ht="30.95" customHeight="1" x14ac:dyDescent="0.25">
      <c r="A16" s="170"/>
      <c r="B16" s="208"/>
      <c r="C16" s="48" t="s">
        <v>10</v>
      </c>
      <c r="D16" s="13">
        <v>0</v>
      </c>
      <c r="E16" s="13">
        <v>0</v>
      </c>
      <c r="F16" s="13">
        <v>0</v>
      </c>
      <c r="G16" s="151"/>
      <c r="H16" s="146"/>
    </row>
    <row r="17" spans="1:8" ht="30.95" customHeight="1" x14ac:dyDescent="0.25">
      <c r="A17" s="170"/>
      <c r="B17" s="208"/>
      <c r="C17" s="47" t="s">
        <v>11</v>
      </c>
      <c r="D17" s="14">
        <f t="shared" ref="D17:E17" si="5">SUM(D13:D16)</f>
        <v>10</v>
      </c>
      <c r="E17" s="14">
        <f t="shared" si="5"/>
        <v>0</v>
      </c>
      <c r="F17" s="13">
        <f t="shared" si="1"/>
        <v>0</v>
      </c>
      <c r="G17" s="151"/>
      <c r="H17" s="146"/>
    </row>
    <row r="18" spans="1:8" ht="24.95" customHeight="1" x14ac:dyDescent="0.25">
      <c r="A18" s="169" t="s">
        <v>16</v>
      </c>
      <c r="B18" s="150" t="s">
        <v>131</v>
      </c>
      <c r="C18" s="49" t="s">
        <v>7</v>
      </c>
      <c r="D18" s="13">
        <v>0</v>
      </c>
      <c r="E18" s="13">
        <v>0</v>
      </c>
      <c r="F18" s="13">
        <v>0</v>
      </c>
      <c r="G18" s="150" t="s">
        <v>320</v>
      </c>
      <c r="H18" s="146"/>
    </row>
    <row r="19" spans="1:8" ht="24.95" customHeight="1" x14ac:dyDescent="0.25">
      <c r="A19" s="170"/>
      <c r="B19" s="151"/>
      <c r="C19" s="49" t="s">
        <v>8</v>
      </c>
      <c r="D19" s="13">
        <v>48.9</v>
      </c>
      <c r="E19" s="13">
        <v>0</v>
      </c>
      <c r="F19" s="13">
        <f t="shared" si="1"/>
        <v>0</v>
      </c>
      <c r="G19" s="151"/>
      <c r="H19" s="146"/>
    </row>
    <row r="20" spans="1:8" ht="24.95" customHeight="1" x14ac:dyDescent="0.25">
      <c r="A20" s="170"/>
      <c r="B20" s="151"/>
      <c r="C20" s="49" t="s">
        <v>9</v>
      </c>
      <c r="D20" s="13">
        <v>93.4</v>
      </c>
      <c r="E20" s="13">
        <v>0</v>
      </c>
      <c r="F20" s="13">
        <f t="shared" si="1"/>
        <v>0</v>
      </c>
      <c r="G20" s="151"/>
      <c r="H20" s="146"/>
    </row>
    <row r="21" spans="1:8" ht="24.95" customHeight="1" x14ac:dyDescent="0.25">
      <c r="A21" s="170"/>
      <c r="B21" s="151"/>
      <c r="C21" s="48" t="s">
        <v>10</v>
      </c>
      <c r="D21" s="13">
        <v>0</v>
      </c>
      <c r="E21" s="13">
        <v>0</v>
      </c>
      <c r="F21" s="13">
        <v>0</v>
      </c>
      <c r="G21" s="151"/>
      <c r="H21" s="146"/>
    </row>
    <row r="22" spans="1:8" ht="24.95" customHeight="1" x14ac:dyDescent="0.25">
      <c r="A22" s="171"/>
      <c r="B22" s="152"/>
      <c r="C22" s="47" t="s">
        <v>11</v>
      </c>
      <c r="D22" s="14">
        <f t="shared" ref="D22:E22" si="6">SUM(D18:D21)</f>
        <v>142.30000000000001</v>
      </c>
      <c r="E22" s="14">
        <f t="shared" si="6"/>
        <v>0</v>
      </c>
      <c r="F22" s="13">
        <f t="shared" si="1"/>
        <v>0</v>
      </c>
      <c r="G22" s="152"/>
      <c r="H22" s="146"/>
    </row>
    <row r="23" spans="1:8" ht="21" customHeight="1" x14ac:dyDescent="0.25">
      <c r="A23" s="169" t="s">
        <v>132</v>
      </c>
      <c r="B23" s="150" t="s">
        <v>133</v>
      </c>
      <c r="C23" s="49" t="s">
        <v>7</v>
      </c>
      <c r="D23" s="13">
        <v>0</v>
      </c>
      <c r="E23" s="13">
        <v>0</v>
      </c>
      <c r="F23" s="13">
        <v>0</v>
      </c>
      <c r="G23" s="150" t="s">
        <v>321</v>
      </c>
      <c r="H23" s="146"/>
    </row>
    <row r="24" spans="1:8" ht="21" customHeight="1" x14ac:dyDescent="0.25">
      <c r="A24" s="170"/>
      <c r="B24" s="151"/>
      <c r="C24" s="49" t="s">
        <v>8</v>
      </c>
      <c r="D24" s="13">
        <v>0</v>
      </c>
      <c r="E24" s="13">
        <v>0</v>
      </c>
      <c r="F24" s="13">
        <v>0</v>
      </c>
      <c r="G24" s="151"/>
      <c r="H24" s="146"/>
    </row>
    <row r="25" spans="1:8" ht="21" customHeight="1" x14ac:dyDescent="0.25">
      <c r="A25" s="170"/>
      <c r="B25" s="151"/>
      <c r="C25" s="49" t="s">
        <v>9</v>
      </c>
      <c r="D25" s="13">
        <v>10</v>
      </c>
      <c r="E25" s="13">
        <v>0</v>
      </c>
      <c r="F25" s="13">
        <f t="shared" si="1"/>
        <v>0</v>
      </c>
      <c r="G25" s="151"/>
      <c r="H25" s="146"/>
    </row>
    <row r="26" spans="1:8" ht="21" customHeight="1" x14ac:dyDescent="0.25">
      <c r="A26" s="170"/>
      <c r="B26" s="151"/>
      <c r="C26" s="48" t="s">
        <v>10</v>
      </c>
      <c r="D26" s="13">
        <v>0</v>
      </c>
      <c r="E26" s="13">
        <v>0</v>
      </c>
      <c r="F26" s="13">
        <v>0</v>
      </c>
      <c r="G26" s="151"/>
      <c r="H26" s="146"/>
    </row>
    <row r="27" spans="1:8" ht="21" customHeight="1" x14ac:dyDescent="0.25">
      <c r="A27" s="171"/>
      <c r="B27" s="152"/>
      <c r="C27" s="47" t="s">
        <v>11</v>
      </c>
      <c r="D27" s="14">
        <f t="shared" ref="D27:E27" si="7">SUM(D23:D26)</f>
        <v>10</v>
      </c>
      <c r="E27" s="14">
        <f t="shared" si="7"/>
        <v>0</v>
      </c>
      <c r="F27" s="13">
        <f t="shared" si="1"/>
        <v>0</v>
      </c>
      <c r="G27" s="152"/>
      <c r="H27" s="146"/>
    </row>
    <row r="28" spans="1:8" ht="20.100000000000001" customHeight="1" x14ac:dyDescent="0.25">
      <c r="A28" s="169" t="s">
        <v>134</v>
      </c>
      <c r="B28" s="113" t="s">
        <v>135</v>
      </c>
      <c r="C28" s="49" t="s">
        <v>7</v>
      </c>
      <c r="D28" s="13">
        <v>0</v>
      </c>
      <c r="E28" s="13">
        <v>0</v>
      </c>
      <c r="F28" s="13">
        <v>0</v>
      </c>
      <c r="G28" s="150" t="s">
        <v>329</v>
      </c>
      <c r="H28" s="146"/>
    </row>
    <row r="29" spans="1:8" ht="20.100000000000001" customHeight="1" x14ac:dyDescent="0.25">
      <c r="A29" s="170"/>
      <c r="B29" s="114"/>
      <c r="C29" s="49" t="s">
        <v>8</v>
      </c>
      <c r="D29" s="13">
        <v>48.9</v>
      </c>
      <c r="E29" s="13">
        <v>48.9</v>
      </c>
      <c r="F29" s="13">
        <f t="shared" si="1"/>
        <v>100</v>
      </c>
      <c r="G29" s="151"/>
      <c r="H29" s="146"/>
    </row>
    <row r="30" spans="1:8" ht="20.100000000000001" customHeight="1" x14ac:dyDescent="0.25">
      <c r="A30" s="170"/>
      <c r="B30" s="114"/>
      <c r="C30" s="49" t="s">
        <v>9</v>
      </c>
      <c r="D30" s="13">
        <v>113.3</v>
      </c>
      <c r="E30" s="13">
        <v>113.3</v>
      </c>
      <c r="F30" s="13">
        <f t="shared" si="1"/>
        <v>100</v>
      </c>
      <c r="G30" s="151"/>
      <c r="H30" s="146"/>
    </row>
    <row r="31" spans="1:8" ht="20.100000000000001" customHeight="1" x14ac:dyDescent="0.25">
      <c r="A31" s="170"/>
      <c r="B31" s="114"/>
      <c r="C31" s="48" t="s">
        <v>10</v>
      </c>
      <c r="D31" s="13">
        <v>0</v>
      </c>
      <c r="E31" s="13">
        <v>0</v>
      </c>
      <c r="F31" s="13">
        <v>0</v>
      </c>
      <c r="G31" s="151"/>
      <c r="H31" s="146"/>
    </row>
    <row r="32" spans="1:8" ht="20.100000000000001" customHeight="1" x14ac:dyDescent="0.25">
      <c r="A32" s="171"/>
      <c r="B32" s="115"/>
      <c r="C32" s="45" t="s">
        <v>11</v>
      </c>
      <c r="D32" s="14">
        <f t="shared" ref="D32:E32" si="8">SUM(D28:D31)</f>
        <v>162.19999999999999</v>
      </c>
      <c r="E32" s="14">
        <f t="shared" si="8"/>
        <v>162.19999999999999</v>
      </c>
      <c r="F32" s="13">
        <f t="shared" si="1"/>
        <v>100</v>
      </c>
      <c r="G32" s="152"/>
      <c r="H32" s="146"/>
    </row>
    <row r="33" spans="1:8" x14ac:dyDescent="0.25">
      <c r="A33" s="80" t="s">
        <v>18</v>
      </c>
      <c r="B33" s="113" t="s">
        <v>136</v>
      </c>
      <c r="C33" s="49" t="s">
        <v>7</v>
      </c>
      <c r="D33" s="15">
        <f t="shared" ref="D33:E36" si="9">D38+D43</f>
        <v>0</v>
      </c>
      <c r="E33" s="15">
        <f t="shared" si="9"/>
        <v>0</v>
      </c>
      <c r="F33" s="13">
        <v>0</v>
      </c>
      <c r="G33" s="150"/>
      <c r="H33" s="146"/>
    </row>
    <row r="34" spans="1:8" x14ac:dyDescent="0.25">
      <c r="A34" s="81"/>
      <c r="B34" s="114"/>
      <c r="C34" s="49" t="s">
        <v>8</v>
      </c>
      <c r="D34" s="15">
        <f t="shared" si="9"/>
        <v>97.8</v>
      </c>
      <c r="E34" s="15">
        <f t="shared" si="9"/>
        <v>55.2</v>
      </c>
      <c r="F34" s="13">
        <f t="shared" si="1"/>
        <v>56.441717791411051</v>
      </c>
      <c r="G34" s="151"/>
      <c r="H34" s="146"/>
    </row>
    <row r="35" spans="1:8" x14ac:dyDescent="0.25">
      <c r="A35" s="81"/>
      <c r="B35" s="114"/>
      <c r="C35" s="49" t="s">
        <v>9</v>
      </c>
      <c r="D35" s="15">
        <f t="shared" si="9"/>
        <v>226.7</v>
      </c>
      <c r="E35" s="15">
        <f t="shared" si="9"/>
        <v>125.2</v>
      </c>
      <c r="F35" s="13">
        <f t="shared" si="1"/>
        <v>55.227172474636092</v>
      </c>
      <c r="G35" s="151"/>
      <c r="H35" s="146"/>
    </row>
    <row r="36" spans="1:8" x14ac:dyDescent="0.25">
      <c r="A36" s="81"/>
      <c r="B36" s="114"/>
      <c r="C36" s="48" t="s">
        <v>10</v>
      </c>
      <c r="D36" s="15">
        <f t="shared" si="9"/>
        <v>0</v>
      </c>
      <c r="E36" s="15">
        <f t="shared" si="9"/>
        <v>0</v>
      </c>
      <c r="F36" s="13">
        <v>0</v>
      </c>
      <c r="G36" s="151"/>
      <c r="H36" s="146"/>
    </row>
    <row r="37" spans="1:8" x14ac:dyDescent="0.25">
      <c r="A37" s="82"/>
      <c r="B37" s="115"/>
      <c r="C37" s="45" t="s">
        <v>11</v>
      </c>
      <c r="D37" s="14">
        <f t="shared" ref="D37:E37" si="10">SUM(D33:D36)</f>
        <v>324.5</v>
      </c>
      <c r="E37" s="14">
        <f t="shared" si="10"/>
        <v>180.4</v>
      </c>
      <c r="F37" s="13">
        <f t="shared" si="1"/>
        <v>55.593220338983052</v>
      </c>
      <c r="G37" s="152"/>
      <c r="H37" s="146"/>
    </row>
    <row r="38" spans="1:8" ht="30.95" customHeight="1" x14ac:dyDescent="0.25">
      <c r="A38" s="80" t="s">
        <v>68</v>
      </c>
      <c r="B38" s="113" t="s">
        <v>137</v>
      </c>
      <c r="C38" s="49" t="s">
        <v>7</v>
      </c>
      <c r="D38" s="15">
        <v>0</v>
      </c>
      <c r="E38" s="15">
        <v>0</v>
      </c>
      <c r="F38" s="13">
        <v>0</v>
      </c>
      <c r="G38" s="150" t="s">
        <v>365</v>
      </c>
      <c r="H38" s="146"/>
    </row>
    <row r="39" spans="1:8" ht="30.95" customHeight="1" x14ac:dyDescent="0.25">
      <c r="A39" s="81"/>
      <c r="B39" s="114"/>
      <c r="C39" s="49" t="s">
        <v>8</v>
      </c>
      <c r="D39" s="15">
        <v>97.8</v>
      </c>
      <c r="E39" s="15">
        <v>55.2</v>
      </c>
      <c r="F39" s="13">
        <f t="shared" si="1"/>
        <v>56.441717791411051</v>
      </c>
      <c r="G39" s="151"/>
      <c r="H39" s="146"/>
    </row>
    <row r="40" spans="1:8" ht="30.95" customHeight="1" x14ac:dyDescent="0.25">
      <c r="A40" s="81"/>
      <c r="B40" s="114"/>
      <c r="C40" s="49" t="s">
        <v>9</v>
      </c>
      <c r="D40" s="15">
        <v>186.7</v>
      </c>
      <c r="E40" s="15">
        <v>85.2</v>
      </c>
      <c r="F40" s="13">
        <f t="shared" si="1"/>
        <v>45.63470808784146</v>
      </c>
      <c r="G40" s="151"/>
      <c r="H40" s="146"/>
    </row>
    <row r="41" spans="1:8" ht="30.95" customHeight="1" x14ac:dyDescent="0.25">
      <c r="A41" s="81"/>
      <c r="B41" s="114"/>
      <c r="C41" s="48" t="s">
        <v>10</v>
      </c>
      <c r="D41" s="15">
        <v>0</v>
      </c>
      <c r="E41" s="15">
        <v>0</v>
      </c>
      <c r="F41" s="13">
        <v>0</v>
      </c>
      <c r="G41" s="151"/>
      <c r="H41" s="146"/>
    </row>
    <row r="42" spans="1:8" ht="30.95" customHeight="1" x14ac:dyDescent="0.25">
      <c r="A42" s="82"/>
      <c r="B42" s="115"/>
      <c r="C42" s="45" t="s">
        <v>11</v>
      </c>
      <c r="D42" s="14">
        <f t="shared" ref="D42:E42" si="11">SUM(D38:D41)</f>
        <v>284.5</v>
      </c>
      <c r="E42" s="14">
        <f t="shared" si="11"/>
        <v>140.4</v>
      </c>
      <c r="F42" s="13">
        <f t="shared" si="1"/>
        <v>49.349736379613354</v>
      </c>
      <c r="G42" s="152"/>
      <c r="H42" s="146"/>
    </row>
    <row r="43" spans="1:8" ht="23.1" customHeight="1" x14ac:dyDescent="0.25">
      <c r="A43" s="169" t="s">
        <v>71</v>
      </c>
      <c r="B43" s="113" t="s">
        <v>138</v>
      </c>
      <c r="C43" s="49" t="s">
        <v>7</v>
      </c>
      <c r="D43" s="15">
        <v>0</v>
      </c>
      <c r="E43" s="15">
        <v>0</v>
      </c>
      <c r="F43" s="13">
        <v>0</v>
      </c>
      <c r="G43" s="150" t="s">
        <v>139</v>
      </c>
      <c r="H43" s="146"/>
    </row>
    <row r="44" spans="1:8" ht="23.1" customHeight="1" x14ac:dyDescent="0.25">
      <c r="A44" s="170"/>
      <c r="B44" s="114"/>
      <c r="C44" s="49" t="s">
        <v>8</v>
      </c>
      <c r="D44" s="15">
        <v>0</v>
      </c>
      <c r="E44" s="15">
        <v>0</v>
      </c>
      <c r="F44" s="13">
        <v>0</v>
      </c>
      <c r="G44" s="151"/>
      <c r="H44" s="146"/>
    </row>
    <row r="45" spans="1:8" ht="23.1" customHeight="1" x14ac:dyDescent="0.25">
      <c r="A45" s="170"/>
      <c r="B45" s="114"/>
      <c r="C45" s="49" t="s">
        <v>9</v>
      </c>
      <c r="D45" s="15">
        <v>40</v>
      </c>
      <c r="E45" s="15">
        <v>40</v>
      </c>
      <c r="F45" s="13">
        <f t="shared" si="1"/>
        <v>100</v>
      </c>
      <c r="G45" s="151"/>
      <c r="H45" s="146"/>
    </row>
    <row r="46" spans="1:8" ht="23.1" customHeight="1" x14ac:dyDescent="0.25">
      <c r="A46" s="170"/>
      <c r="B46" s="114"/>
      <c r="C46" s="48" t="s">
        <v>10</v>
      </c>
      <c r="D46" s="15">
        <v>0</v>
      </c>
      <c r="E46" s="15">
        <v>0</v>
      </c>
      <c r="F46" s="13">
        <v>0</v>
      </c>
      <c r="G46" s="151"/>
      <c r="H46" s="146"/>
    </row>
    <row r="47" spans="1:8" ht="23.1" customHeight="1" x14ac:dyDescent="0.25">
      <c r="A47" s="171"/>
      <c r="B47" s="115"/>
      <c r="C47" s="45" t="s">
        <v>11</v>
      </c>
      <c r="D47" s="14">
        <f t="shared" ref="D47:E47" si="12">SUM(D43:D46)</f>
        <v>40</v>
      </c>
      <c r="E47" s="14">
        <f t="shared" si="12"/>
        <v>40</v>
      </c>
      <c r="F47" s="13">
        <f t="shared" si="1"/>
        <v>100</v>
      </c>
      <c r="G47" s="152"/>
      <c r="H47" s="147"/>
    </row>
  </sheetData>
  <mergeCells count="35">
    <mergeCell ref="G33:G37"/>
    <mergeCell ref="A38:A42"/>
    <mergeCell ref="B38:B42"/>
    <mergeCell ref="G38:G42"/>
    <mergeCell ref="A43:A47"/>
    <mergeCell ref="B43:B47"/>
    <mergeCell ref="H13:H47"/>
    <mergeCell ref="G28:G32"/>
    <mergeCell ref="A23:A27"/>
    <mergeCell ref="B23:B27"/>
    <mergeCell ref="G23:G27"/>
    <mergeCell ref="A28:A32"/>
    <mergeCell ref="B28:B32"/>
    <mergeCell ref="A18:A22"/>
    <mergeCell ref="B18:B22"/>
    <mergeCell ref="G18:G22"/>
    <mergeCell ref="A13:A17"/>
    <mergeCell ref="B13:B17"/>
    <mergeCell ref="G13:G17"/>
    <mergeCell ref="G43:G47"/>
    <mergeCell ref="A33:A37"/>
    <mergeCell ref="B33:B37"/>
    <mergeCell ref="A8:A12"/>
    <mergeCell ref="B8:B12"/>
    <mergeCell ref="G8:G12"/>
    <mergeCell ref="H8:H12"/>
    <mergeCell ref="A3:A7"/>
    <mergeCell ref="B3:B7"/>
    <mergeCell ref="G3:G7"/>
    <mergeCell ref="H3:H7"/>
    <mergeCell ref="A1:B2"/>
    <mergeCell ref="C1:C2"/>
    <mergeCell ref="D1:F1"/>
    <mergeCell ref="G1:G2"/>
    <mergeCell ref="H1:H2"/>
  </mergeCells>
  <pageMargins left="0.7" right="0.7" top="0.75" bottom="0.75" header="0.3" footer="0.3"/>
  <pageSetup paperSize="9" scale="76" fitToHeight="0" orientation="landscape" r:id="rId1"/>
  <rowBreaks count="1" manualBreakCount="1">
    <brk id="22" max="16383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2"/>
  <sheetViews>
    <sheetView zoomScaleNormal="100" workbookViewId="0">
      <selection activeCell="H38" sqref="H38:H42"/>
    </sheetView>
  </sheetViews>
  <sheetFormatPr defaultRowHeight="15" x14ac:dyDescent="0.25"/>
  <cols>
    <col min="1" max="1" width="4.85546875" bestFit="1" customWidth="1"/>
    <col min="2" max="2" width="36.85546875" customWidth="1"/>
    <col min="3" max="3" width="19.7109375" customWidth="1"/>
    <col min="4" max="6" width="12.85546875" customWidth="1"/>
    <col min="7" max="7" width="44.140625" customWidth="1"/>
    <col min="8" max="8" width="36.7109375" customWidth="1"/>
  </cols>
  <sheetData>
    <row r="1" spans="1:8" ht="15" customHeight="1" x14ac:dyDescent="0.25">
      <c r="A1" s="79" t="s">
        <v>0</v>
      </c>
      <c r="B1" s="79"/>
      <c r="C1" s="79" t="s">
        <v>1</v>
      </c>
      <c r="D1" s="76" t="s">
        <v>279</v>
      </c>
      <c r="E1" s="76"/>
      <c r="F1" s="76"/>
      <c r="G1" s="76" t="s">
        <v>2</v>
      </c>
      <c r="H1" s="78" t="s">
        <v>3</v>
      </c>
    </row>
    <row r="2" spans="1:8" ht="38.25" x14ac:dyDescent="0.25">
      <c r="A2" s="79"/>
      <c r="B2" s="79"/>
      <c r="C2" s="79"/>
      <c r="D2" s="4" t="s">
        <v>12</v>
      </c>
      <c r="E2" s="4" t="s">
        <v>4</v>
      </c>
      <c r="F2" s="4" t="s">
        <v>5</v>
      </c>
      <c r="G2" s="77"/>
      <c r="H2" s="78"/>
    </row>
    <row r="3" spans="1:8" ht="15" customHeight="1" x14ac:dyDescent="0.25">
      <c r="A3" s="76" t="s">
        <v>140</v>
      </c>
      <c r="B3" s="96" t="s">
        <v>141</v>
      </c>
      <c r="C3" s="37" t="s">
        <v>7</v>
      </c>
      <c r="D3" s="13">
        <f t="shared" ref="D3:E6" si="0">D8+D33+D43</f>
        <v>0</v>
      </c>
      <c r="E3" s="13">
        <f t="shared" si="0"/>
        <v>0</v>
      </c>
      <c r="F3" s="13">
        <v>0</v>
      </c>
      <c r="G3" s="93"/>
      <c r="H3" s="95"/>
    </row>
    <row r="4" spans="1:8" ht="15" customHeight="1" x14ac:dyDescent="0.25">
      <c r="A4" s="76"/>
      <c r="B4" s="96">
        <v>0</v>
      </c>
      <c r="C4" s="37" t="s">
        <v>8</v>
      </c>
      <c r="D4" s="13">
        <f t="shared" si="0"/>
        <v>0</v>
      </c>
      <c r="E4" s="13">
        <f t="shared" si="0"/>
        <v>0</v>
      </c>
      <c r="F4" s="13">
        <v>0</v>
      </c>
      <c r="G4" s="93"/>
      <c r="H4" s="95"/>
    </row>
    <row r="5" spans="1:8" ht="15" customHeight="1" x14ac:dyDescent="0.25">
      <c r="A5" s="76"/>
      <c r="B5" s="96">
        <v>0</v>
      </c>
      <c r="C5" s="37" t="s">
        <v>9</v>
      </c>
      <c r="D5" s="13">
        <f t="shared" si="0"/>
        <v>26296.100000000002</v>
      </c>
      <c r="E5" s="13">
        <f t="shared" si="0"/>
        <v>18988</v>
      </c>
      <c r="F5" s="13">
        <f t="shared" ref="F5:F52" si="1">E5/D5*100</f>
        <v>72.208426344591018</v>
      </c>
      <c r="G5" s="93"/>
      <c r="H5" s="95"/>
    </row>
    <row r="6" spans="1:8" ht="15" customHeight="1" x14ac:dyDescent="0.25">
      <c r="A6" s="76"/>
      <c r="B6" s="96"/>
      <c r="C6" s="29" t="s">
        <v>10</v>
      </c>
      <c r="D6" s="13">
        <f t="shared" si="0"/>
        <v>0</v>
      </c>
      <c r="E6" s="13">
        <f t="shared" si="0"/>
        <v>0</v>
      </c>
      <c r="F6" s="13">
        <v>0</v>
      </c>
      <c r="G6" s="93"/>
      <c r="H6" s="95"/>
    </row>
    <row r="7" spans="1:8" ht="15" customHeight="1" x14ac:dyDescent="0.25">
      <c r="A7" s="76"/>
      <c r="B7" s="96"/>
      <c r="C7" s="30" t="s">
        <v>11</v>
      </c>
      <c r="D7" s="14">
        <f t="shared" ref="D7:E7" si="2">SUM(D3:D6)</f>
        <v>26296.100000000002</v>
      </c>
      <c r="E7" s="14">
        <f t="shared" si="2"/>
        <v>18988</v>
      </c>
      <c r="F7" s="14">
        <f t="shared" si="1"/>
        <v>72.208426344591018</v>
      </c>
      <c r="G7" s="93"/>
      <c r="H7" s="95"/>
    </row>
    <row r="8" spans="1:8" x14ac:dyDescent="0.25">
      <c r="A8" s="79" t="s">
        <v>13</v>
      </c>
      <c r="B8" s="96" t="s">
        <v>142</v>
      </c>
      <c r="C8" s="37" t="s">
        <v>7</v>
      </c>
      <c r="D8" s="15">
        <f t="shared" ref="D8:E11" si="3">D13+D18+D23+D28</f>
        <v>0</v>
      </c>
      <c r="E8" s="15">
        <f t="shared" si="3"/>
        <v>0</v>
      </c>
      <c r="F8" s="13">
        <v>0</v>
      </c>
      <c r="G8" s="93"/>
      <c r="H8" s="95"/>
    </row>
    <row r="9" spans="1:8" x14ac:dyDescent="0.25">
      <c r="A9" s="79"/>
      <c r="B9" s="96"/>
      <c r="C9" s="37" t="s">
        <v>8</v>
      </c>
      <c r="D9" s="15">
        <f t="shared" si="3"/>
        <v>0</v>
      </c>
      <c r="E9" s="15">
        <f t="shared" si="3"/>
        <v>0</v>
      </c>
      <c r="F9" s="13">
        <v>0</v>
      </c>
      <c r="G9" s="93"/>
      <c r="H9" s="95"/>
    </row>
    <row r="10" spans="1:8" x14ac:dyDescent="0.25">
      <c r="A10" s="79"/>
      <c r="B10" s="96"/>
      <c r="C10" s="37" t="s">
        <v>9</v>
      </c>
      <c r="D10" s="15">
        <f t="shared" si="3"/>
        <v>2165.1999999999998</v>
      </c>
      <c r="E10" s="15">
        <f t="shared" si="3"/>
        <v>1259.0999999999999</v>
      </c>
      <c r="F10" s="13">
        <f t="shared" si="1"/>
        <v>58.151671900979132</v>
      </c>
      <c r="G10" s="93"/>
      <c r="H10" s="95"/>
    </row>
    <row r="11" spans="1:8" x14ac:dyDescent="0.25">
      <c r="A11" s="79"/>
      <c r="B11" s="96"/>
      <c r="C11" s="29" t="s">
        <v>10</v>
      </c>
      <c r="D11" s="15">
        <f t="shared" si="3"/>
        <v>0</v>
      </c>
      <c r="E11" s="15">
        <f t="shared" si="3"/>
        <v>0</v>
      </c>
      <c r="F11" s="13">
        <v>0</v>
      </c>
      <c r="G11" s="93"/>
      <c r="H11" s="95"/>
    </row>
    <row r="12" spans="1:8" x14ac:dyDescent="0.25">
      <c r="A12" s="79"/>
      <c r="B12" s="96"/>
      <c r="C12" s="30" t="s">
        <v>11</v>
      </c>
      <c r="D12" s="14">
        <f t="shared" ref="D12:E12" si="4">SUM(D8:D11)</f>
        <v>2165.1999999999998</v>
      </c>
      <c r="E12" s="14">
        <f t="shared" si="4"/>
        <v>1259.0999999999999</v>
      </c>
      <c r="F12" s="14">
        <f t="shared" si="1"/>
        <v>58.151671900979132</v>
      </c>
      <c r="G12" s="93"/>
      <c r="H12" s="95"/>
    </row>
    <row r="13" spans="1:8" x14ac:dyDescent="0.25">
      <c r="A13" s="153" t="s">
        <v>33</v>
      </c>
      <c r="B13" s="68" t="s">
        <v>143</v>
      </c>
      <c r="C13" s="37" t="s">
        <v>7</v>
      </c>
      <c r="D13" s="15">
        <v>0</v>
      </c>
      <c r="E13" s="15">
        <v>0</v>
      </c>
      <c r="F13" s="13">
        <v>0</v>
      </c>
      <c r="G13" s="68" t="s">
        <v>366</v>
      </c>
      <c r="H13" s="69" t="s">
        <v>144</v>
      </c>
    </row>
    <row r="14" spans="1:8" x14ac:dyDescent="0.25">
      <c r="A14" s="153"/>
      <c r="B14" s="68"/>
      <c r="C14" s="37" t="s">
        <v>8</v>
      </c>
      <c r="D14" s="13">
        <v>0</v>
      </c>
      <c r="E14" s="13">
        <v>0</v>
      </c>
      <c r="F14" s="13">
        <v>0</v>
      </c>
      <c r="G14" s="68"/>
      <c r="H14" s="69"/>
    </row>
    <row r="15" spans="1:8" x14ac:dyDescent="0.25">
      <c r="A15" s="153"/>
      <c r="B15" s="68"/>
      <c r="C15" s="37" t="s">
        <v>9</v>
      </c>
      <c r="D15" s="13">
        <v>15</v>
      </c>
      <c r="E15" s="13">
        <v>0</v>
      </c>
      <c r="F15" s="13">
        <f t="shared" si="1"/>
        <v>0</v>
      </c>
      <c r="G15" s="68"/>
      <c r="H15" s="69"/>
    </row>
    <row r="16" spans="1:8" x14ac:dyDescent="0.25">
      <c r="A16" s="153"/>
      <c r="B16" s="68"/>
      <c r="C16" s="29" t="s">
        <v>10</v>
      </c>
      <c r="D16" s="13">
        <v>0</v>
      </c>
      <c r="E16" s="13">
        <v>0</v>
      </c>
      <c r="F16" s="13">
        <v>0</v>
      </c>
      <c r="G16" s="68"/>
      <c r="H16" s="69"/>
    </row>
    <row r="17" spans="1:8" x14ac:dyDescent="0.25">
      <c r="A17" s="153"/>
      <c r="B17" s="68"/>
      <c r="C17" s="28" t="s">
        <v>11</v>
      </c>
      <c r="D17" s="13">
        <f t="shared" ref="D17:E17" si="5">SUM(D13:D16)</f>
        <v>15</v>
      </c>
      <c r="E17" s="13">
        <f t="shared" si="5"/>
        <v>0</v>
      </c>
      <c r="F17" s="13">
        <f t="shared" si="1"/>
        <v>0</v>
      </c>
      <c r="G17" s="68"/>
      <c r="H17" s="69"/>
    </row>
    <row r="18" spans="1:8" ht="27.95" customHeight="1" x14ac:dyDescent="0.25">
      <c r="A18" s="153" t="s">
        <v>35</v>
      </c>
      <c r="B18" s="68" t="s">
        <v>145</v>
      </c>
      <c r="C18" s="37" t="str">
        <f t="shared" ref="C18:C27" si="6">C8</f>
        <v>федеральный бюджет</v>
      </c>
      <c r="D18" s="13">
        <v>0</v>
      </c>
      <c r="E18" s="13">
        <v>0</v>
      </c>
      <c r="F18" s="13">
        <v>0</v>
      </c>
      <c r="G18" s="68" t="s">
        <v>367</v>
      </c>
      <c r="H18" s="69" t="s">
        <v>146</v>
      </c>
    </row>
    <row r="19" spans="1:8" ht="27.95" customHeight="1" x14ac:dyDescent="0.25">
      <c r="A19" s="211"/>
      <c r="B19" s="210"/>
      <c r="C19" s="37" t="str">
        <f t="shared" si="6"/>
        <v>окружной бюджет</v>
      </c>
      <c r="D19" s="13">
        <v>0</v>
      </c>
      <c r="E19" s="13">
        <v>0</v>
      </c>
      <c r="F19" s="13">
        <v>0</v>
      </c>
      <c r="G19" s="68"/>
      <c r="H19" s="212"/>
    </row>
    <row r="20" spans="1:8" ht="27.95" customHeight="1" x14ac:dyDescent="0.25">
      <c r="A20" s="211"/>
      <c r="B20" s="210"/>
      <c r="C20" s="37" t="str">
        <f t="shared" si="6"/>
        <v>городской бюджет</v>
      </c>
      <c r="D20" s="13">
        <v>114</v>
      </c>
      <c r="E20" s="13">
        <v>80.599999999999994</v>
      </c>
      <c r="F20" s="13">
        <f t="shared" si="1"/>
        <v>70.701754385964904</v>
      </c>
      <c r="G20" s="68"/>
      <c r="H20" s="212"/>
    </row>
    <row r="21" spans="1:8" ht="27.95" customHeight="1" x14ac:dyDescent="0.25">
      <c r="A21" s="211"/>
      <c r="B21" s="210"/>
      <c r="C21" s="37" t="str">
        <f t="shared" si="6"/>
        <v>другие источники</v>
      </c>
      <c r="D21" s="13">
        <v>0</v>
      </c>
      <c r="E21" s="13">
        <v>0</v>
      </c>
      <c r="F21" s="13">
        <v>0</v>
      </c>
      <c r="G21" s="68"/>
      <c r="H21" s="212"/>
    </row>
    <row r="22" spans="1:8" ht="27.95" customHeight="1" x14ac:dyDescent="0.25">
      <c r="A22" s="211"/>
      <c r="B22" s="210"/>
      <c r="C22" s="37" t="str">
        <f t="shared" si="6"/>
        <v>всего:</v>
      </c>
      <c r="D22" s="13">
        <f t="shared" ref="D22:E22" si="7">SUM(D18:D21)</f>
        <v>114</v>
      </c>
      <c r="E22" s="13">
        <f t="shared" si="7"/>
        <v>80.599999999999994</v>
      </c>
      <c r="F22" s="13">
        <f t="shared" si="1"/>
        <v>70.701754385964904</v>
      </c>
      <c r="G22" s="68"/>
      <c r="H22" s="212"/>
    </row>
    <row r="23" spans="1:8" x14ac:dyDescent="0.25">
      <c r="A23" s="154" t="s">
        <v>41</v>
      </c>
      <c r="B23" s="68" t="s">
        <v>147</v>
      </c>
      <c r="C23" s="37" t="str">
        <f t="shared" si="6"/>
        <v>федеральный бюджет</v>
      </c>
      <c r="D23" s="13">
        <v>0</v>
      </c>
      <c r="E23" s="13">
        <v>0</v>
      </c>
      <c r="F23" s="13">
        <v>0</v>
      </c>
      <c r="G23" s="68" t="s">
        <v>148</v>
      </c>
      <c r="H23" s="69" t="s">
        <v>149</v>
      </c>
    </row>
    <row r="24" spans="1:8" x14ac:dyDescent="0.25">
      <c r="A24" s="209"/>
      <c r="B24" s="210"/>
      <c r="C24" s="37" t="str">
        <f t="shared" si="6"/>
        <v>окружной бюджет</v>
      </c>
      <c r="D24" s="13">
        <v>0</v>
      </c>
      <c r="E24" s="13">
        <v>0</v>
      </c>
      <c r="F24" s="13">
        <v>0</v>
      </c>
      <c r="G24" s="212"/>
      <c r="H24" s="116"/>
    </row>
    <row r="25" spans="1:8" x14ac:dyDescent="0.25">
      <c r="A25" s="209"/>
      <c r="B25" s="210"/>
      <c r="C25" s="37" t="str">
        <f t="shared" si="6"/>
        <v>городской бюджет</v>
      </c>
      <c r="D25" s="13">
        <v>13</v>
      </c>
      <c r="E25" s="13">
        <v>13</v>
      </c>
      <c r="F25" s="13">
        <f t="shared" si="1"/>
        <v>100</v>
      </c>
      <c r="G25" s="212"/>
      <c r="H25" s="116"/>
    </row>
    <row r="26" spans="1:8" x14ac:dyDescent="0.25">
      <c r="A26" s="209"/>
      <c r="B26" s="210"/>
      <c r="C26" s="37" t="str">
        <f t="shared" si="6"/>
        <v>другие источники</v>
      </c>
      <c r="D26" s="13">
        <v>0</v>
      </c>
      <c r="E26" s="13">
        <v>0</v>
      </c>
      <c r="F26" s="13">
        <v>0</v>
      </c>
      <c r="G26" s="212"/>
      <c r="H26" s="116"/>
    </row>
    <row r="27" spans="1:8" x14ac:dyDescent="0.25">
      <c r="A27" s="209"/>
      <c r="B27" s="210"/>
      <c r="C27" s="37" t="str">
        <f t="shared" si="6"/>
        <v>всего:</v>
      </c>
      <c r="D27" s="13">
        <f t="shared" ref="D27:E27" si="8">SUM(D23:D26)</f>
        <v>13</v>
      </c>
      <c r="E27" s="13">
        <f t="shared" si="8"/>
        <v>13</v>
      </c>
      <c r="F27" s="13">
        <f t="shared" si="1"/>
        <v>100</v>
      </c>
      <c r="G27" s="212"/>
      <c r="H27" s="116"/>
    </row>
    <row r="28" spans="1:8" ht="20.100000000000001" customHeight="1" x14ac:dyDescent="0.25">
      <c r="A28" s="154" t="s">
        <v>16</v>
      </c>
      <c r="B28" s="68" t="s">
        <v>150</v>
      </c>
      <c r="C28" s="37" t="str">
        <f t="shared" ref="C28:C32" si="9">C23</f>
        <v>федеральный бюджет</v>
      </c>
      <c r="D28" s="13">
        <v>0</v>
      </c>
      <c r="E28" s="13">
        <v>0</v>
      </c>
      <c r="F28" s="13">
        <v>0</v>
      </c>
      <c r="G28" s="133" t="s">
        <v>280</v>
      </c>
      <c r="H28" s="116" t="s">
        <v>151</v>
      </c>
    </row>
    <row r="29" spans="1:8" ht="20.100000000000001" customHeight="1" x14ac:dyDescent="0.25">
      <c r="A29" s="209"/>
      <c r="B29" s="210"/>
      <c r="C29" s="37" t="str">
        <f t="shared" si="9"/>
        <v>окружной бюджет</v>
      </c>
      <c r="D29" s="13">
        <v>0</v>
      </c>
      <c r="E29" s="13">
        <v>0</v>
      </c>
      <c r="F29" s="13">
        <v>0</v>
      </c>
      <c r="G29" s="133"/>
      <c r="H29" s="116"/>
    </row>
    <row r="30" spans="1:8" ht="20.100000000000001" customHeight="1" x14ac:dyDescent="0.25">
      <c r="A30" s="209"/>
      <c r="B30" s="210"/>
      <c r="C30" s="37" t="str">
        <f t="shared" si="9"/>
        <v>городской бюджет</v>
      </c>
      <c r="D30" s="13">
        <v>2023.2</v>
      </c>
      <c r="E30" s="13">
        <v>1165.5</v>
      </c>
      <c r="F30" s="13">
        <f t="shared" si="1"/>
        <v>57.606761565836294</v>
      </c>
      <c r="G30" s="133"/>
      <c r="H30" s="116"/>
    </row>
    <row r="31" spans="1:8" ht="20.100000000000001" customHeight="1" x14ac:dyDescent="0.25">
      <c r="A31" s="209"/>
      <c r="B31" s="210"/>
      <c r="C31" s="37" t="str">
        <f t="shared" si="9"/>
        <v>другие источники</v>
      </c>
      <c r="D31" s="13">
        <v>0</v>
      </c>
      <c r="E31" s="13">
        <v>0</v>
      </c>
      <c r="F31" s="13">
        <v>0</v>
      </c>
      <c r="G31" s="133"/>
      <c r="H31" s="116"/>
    </row>
    <row r="32" spans="1:8" ht="20.100000000000001" customHeight="1" x14ac:dyDescent="0.25">
      <c r="A32" s="209"/>
      <c r="B32" s="210"/>
      <c r="C32" s="37" t="str">
        <f t="shared" si="9"/>
        <v>всего:</v>
      </c>
      <c r="D32" s="13">
        <f t="shared" ref="D32:E32" si="10">SUM(D28:D31)</f>
        <v>2023.2</v>
      </c>
      <c r="E32" s="13">
        <f t="shared" si="10"/>
        <v>1165.5</v>
      </c>
      <c r="F32" s="13">
        <f t="shared" si="1"/>
        <v>57.606761565836294</v>
      </c>
      <c r="G32" s="133"/>
      <c r="H32" s="116"/>
    </row>
    <row r="33" spans="1:8" x14ac:dyDescent="0.25">
      <c r="A33" s="94" t="s">
        <v>18</v>
      </c>
      <c r="B33" s="96" t="s">
        <v>152</v>
      </c>
      <c r="C33" s="37" t="s">
        <v>7</v>
      </c>
      <c r="D33" s="15">
        <f t="shared" ref="D33:E36" si="11">D38</f>
        <v>0</v>
      </c>
      <c r="E33" s="15">
        <f t="shared" si="11"/>
        <v>0</v>
      </c>
      <c r="F33" s="13">
        <v>0</v>
      </c>
      <c r="G33" s="108"/>
      <c r="H33" s="108"/>
    </row>
    <row r="34" spans="1:8" x14ac:dyDescent="0.25">
      <c r="A34" s="94"/>
      <c r="B34" s="96"/>
      <c r="C34" s="37" t="s">
        <v>8</v>
      </c>
      <c r="D34" s="15">
        <f t="shared" si="11"/>
        <v>0</v>
      </c>
      <c r="E34" s="15">
        <f t="shared" si="11"/>
        <v>0</v>
      </c>
      <c r="F34" s="13">
        <v>0</v>
      </c>
      <c r="G34" s="108"/>
      <c r="H34" s="108"/>
    </row>
    <row r="35" spans="1:8" x14ac:dyDescent="0.25">
      <c r="A35" s="94"/>
      <c r="B35" s="96"/>
      <c r="C35" s="37" t="s">
        <v>9</v>
      </c>
      <c r="D35" s="15">
        <f t="shared" si="11"/>
        <v>2199</v>
      </c>
      <c r="E35" s="15">
        <f t="shared" si="11"/>
        <v>1352.6</v>
      </c>
      <c r="F35" s="13">
        <f t="shared" si="1"/>
        <v>61.509777171441563</v>
      </c>
      <c r="G35" s="108"/>
      <c r="H35" s="108"/>
    </row>
    <row r="36" spans="1:8" x14ac:dyDescent="0.25">
      <c r="A36" s="94"/>
      <c r="B36" s="96"/>
      <c r="C36" s="29" t="s">
        <v>10</v>
      </c>
      <c r="D36" s="15">
        <f t="shared" si="11"/>
        <v>0</v>
      </c>
      <c r="E36" s="15">
        <f t="shared" si="11"/>
        <v>0</v>
      </c>
      <c r="F36" s="13">
        <v>0</v>
      </c>
      <c r="G36" s="108"/>
      <c r="H36" s="108"/>
    </row>
    <row r="37" spans="1:8" x14ac:dyDescent="0.25">
      <c r="A37" s="94"/>
      <c r="B37" s="96"/>
      <c r="C37" s="30" t="s">
        <v>11</v>
      </c>
      <c r="D37" s="14">
        <f t="shared" ref="D37:E37" si="12">SUM(D33:D36)</f>
        <v>2199</v>
      </c>
      <c r="E37" s="14">
        <f t="shared" si="12"/>
        <v>1352.6</v>
      </c>
      <c r="F37" s="14">
        <f t="shared" si="1"/>
        <v>61.509777171441563</v>
      </c>
      <c r="G37" s="108"/>
      <c r="H37" s="108"/>
    </row>
    <row r="38" spans="1:8" ht="24.95" customHeight="1" x14ac:dyDescent="0.25">
      <c r="A38" s="89" t="s">
        <v>20</v>
      </c>
      <c r="B38" s="68" t="s">
        <v>153</v>
      </c>
      <c r="C38" s="37" t="s">
        <v>7</v>
      </c>
      <c r="D38" s="15">
        <v>0</v>
      </c>
      <c r="E38" s="15">
        <v>0</v>
      </c>
      <c r="F38" s="13">
        <v>0</v>
      </c>
      <c r="G38" s="92" t="s">
        <v>368</v>
      </c>
      <c r="H38" s="69" t="s">
        <v>154</v>
      </c>
    </row>
    <row r="39" spans="1:8" ht="24.95" customHeight="1" x14ac:dyDescent="0.25">
      <c r="A39" s="89"/>
      <c r="B39" s="68"/>
      <c r="C39" s="37" t="s">
        <v>8</v>
      </c>
      <c r="D39" s="15">
        <v>0</v>
      </c>
      <c r="E39" s="15">
        <v>0</v>
      </c>
      <c r="F39" s="13">
        <v>0</v>
      </c>
      <c r="G39" s="92"/>
      <c r="H39" s="69"/>
    </row>
    <row r="40" spans="1:8" ht="24.95" customHeight="1" x14ac:dyDescent="0.25">
      <c r="A40" s="89"/>
      <c r="B40" s="68"/>
      <c r="C40" s="37" t="s">
        <v>9</v>
      </c>
      <c r="D40" s="15">
        <v>2199</v>
      </c>
      <c r="E40" s="15">
        <v>1352.6</v>
      </c>
      <c r="F40" s="13">
        <f t="shared" si="1"/>
        <v>61.509777171441563</v>
      </c>
      <c r="G40" s="92"/>
      <c r="H40" s="69"/>
    </row>
    <row r="41" spans="1:8" ht="24.95" customHeight="1" x14ac:dyDescent="0.25">
      <c r="A41" s="89"/>
      <c r="B41" s="68"/>
      <c r="C41" s="29" t="s">
        <v>10</v>
      </c>
      <c r="D41" s="15">
        <v>0</v>
      </c>
      <c r="E41" s="15">
        <v>0</v>
      </c>
      <c r="F41" s="13">
        <v>0</v>
      </c>
      <c r="G41" s="92"/>
      <c r="H41" s="69"/>
    </row>
    <row r="42" spans="1:8" ht="24.95" customHeight="1" x14ac:dyDescent="0.25">
      <c r="A42" s="89"/>
      <c r="B42" s="68"/>
      <c r="C42" s="28" t="s">
        <v>11</v>
      </c>
      <c r="D42" s="13">
        <f t="shared" ref="D42:E42" si="13">SUM(D38:D41)</f>
        <v>2199</v>
      </c>
      <c r="E42" s="13">
        <f t="shared" si="13"/>
        <v>1352.6</v>
      </c>
      <c r="F42" s="13">
        <f t="shared" si="1"/>
        <v>61.509777171441563</v>
      </c>
      <c r="G42" s="92"/>
      <c r="H42" s="69"/>
    </row>
    <row r="43" spans="1:8" x14ac:dyDescent="0.25">
      <c r="A43" s="94" t="s">
        <v>26</v>
      </c>
      <c r="B43" s="96" t="s">
        <v>27</v>
      </c>
      <c r="C43" s="37" t="s">
        <v>7</v>
      </c>
      <c r="D43" s="15">
        <f t="shared" ref="D43:E46" si="14">D48</f>
        <v>0</v>
      </c>
      <c r="E43" s="15">
        <f t="shared" si="14"/>
        <v>0</v>
      </c>
      <c r="F43" s="13">
        <v>0</v>
      </c>
      <c r="G43" s="93"/>
      <c r="H43" s="109"/>
    </row>
    <row r="44" spans="1:8" x14ac:dyDescent="0.25">
      <c r="A44" s="94"/>
      <c r="B44" s="96"/>
      <c r="C44" s="37" t="s">
        <v>8</v>
      </c>
      <c r="D44" s="15">
        <f t="shared" si="14"/>
        <v>0</v>
      </c>
      <c r="E44" s="15">
        <f t="shared" si="14"/>
        <v>0</v>
      </c>
      <c r="F44" s="13">
        <v>0</v>
      </c>
      <c r="G44" s="93"/>
      <c r="H44" s="109"/>
    </row>
    <row r="45" spans="1:8" x14ac:dyDescent="0.25">
      <c r="A45" s="94"/>
      <c r="B45" s="96"/>
      <c r="C45" s="37" t="s">
        <v>9</v>
      </c>
      <c r="D45" s="15">
        <f t="shared" si="14"/>
        <v>21931.9</v>
      </c>
      <c r="E45" s="15">
        <f t="shared" si="14"/>
        <v>16376.3</v>
      </c>
      <c r="F45" s="13">
        <f t="shared" si="1"/>
        <v>74.668861338962884</v>
      </c>
      <c r="G45" s="93"/>
      <c r="H45" s="109"/>
    </row>
    <row r="46" spans="1:8" x14ac:dyDescent="0.25">
      <c r="A46" s="94"/>
      <c r="B46" s="96"/>
      <c r="C46" s="29" t="s">
        <v>10</v>
      </c>
      <c r="D46" s="15">
        <f t="shared" si="14"/>
        <v>0</v>
      </c>
      <c r="E46" s="15">
        <f t="shared" si="14"/>
        <v>0</v>
      </c>
      <c r="F46" s="13">
        <v>0</v>
      </c>
      <c r="G46" s="93"/>
      <c r="H46" s="109"/>
    </row>
    <row r="47" spans="1:8" x14ac:dyDescent="0.25">
      <c r="A47" s="94"/>
      <c r="B47" s="96"/>
      <c r="C47" s="30" t="s">
        <v>11</v>
      </c>
      <c r="D47" s="14">
        <f t="shared" ref="D47:E47" si="15">SUM(D43:D46)</f>
        <v>21931.9</v>
      </c>
      <c r="E47" s="14">
        <f t="shared" si="15"/>
        <v>16376.3</v>
      </c>
      <c r="F47" s="14">
        <f t="shared" si="1"/>
        <v>74.668861338962884</v>
      </c>
      <c r="G47" s="213"/>
      <c r="H47" s="109"/>
    </row>
    <row r="48" spans="1:8" x14ac:dyDescent="0.25">
      <c r="A48" s="89" t="s">
        <v>28</v>
      </c>
      <c r="B48" s="68" t="s">
        <v>155</v>
      </c>
      <c r="C48" s="37" t="str">
        <f>C38</f>
        <v>федеральный бюджет</v>
      </c>
      <c r="D48" s="15">
        <v>0</v>
      </c>
      <c r="E48" s="15">
        <v>0</v>
      </c>
      <c r="F48" s="13">
        <v>0</v>
      </c>
      <c r="G48" s="116" t="s">
        <v>156</v>
      </c>
      <c r="H48" s="108"/>
    </row>
    <row r="49" spans="1:8" x14ac:dyDescent="0.25">
      <c r="A49" s="211"/>
      <c r="B49" s="210"/>
      <c r="C49" s="37" t="str">
        <f>C39</f>
        <v>окружной бюджет</v>
      </c>
      <c r="D49" s="15">
        <v>0</v>
      </c>
      <c r="E49" s="15">
        <v>0</v>
      </c>
      <c r="F49" s="13">
        <v>0</v>
      </c>
      <c r="G49" s="116"/>
      <c r="H49" s="108"/>
    </row>
    <row r="50" spans="1:8" x14ac:dyDescent="0.25">
      <c r="A50" s="211"/>
      <c r="B50" s="210"/>
      <c r="C50" s="37" t="str">
        <f>C40</f>
        <v>городской бюджет</v>
      </c>
      <c r="D50" s="15">
        <v>21931.9</v>
      </c>
      <c r="E50" s="15">
        <v>16376.3</v>
      </c>
      <c r="F50" s="13">
        <f t="shared" si="1"/>
        <v>74.668861338962884</v>
      </c>
      <c r="G50" s="116"/>
      <c r="H50" s="108"/>
    </row>
    <row r="51" spans="1:8" x14ac:dyDescent="0.25">
      <c r="A51" s="211"/>
      <c r="B51" s="210"/>
      <c r="C51" s="37" t="str">
        <f>C41</f>
        <v>другие источники</v>
      </c>
      <c r="D51" s="15">
        <v>0</v>
      </c>
      <c r="E51" s="15">
        <v>0</v>
      </c>
      <c r="F51" s="13">
        <v>0</v>
      </c>
      <c r="G51" s="116"/>
      <c r="H51" s="108"/>
    </row>
    <row r="52" spans="1:8" x14ac:dyDescent="0.25">
      <c r="A52" s="211"/>
      <c r="B52" s="210"/>
      <c r="C52" s="37" t="str">
        <f>C42</f>
        <v>всего:</v>
      </c>
      <c r="D52" s="13">
        <f t="shared" ref="D52:E52" si="16">SUM(D48:D51)</f>
        <v>21931.9</v>
      </c>
      <c r="E52" s="13">
        <f t="shared" si="16"/>
        <v>16376.3</v>
      </c>
      <c r="F52" s="13">
        <f t="shared" si="1"/>
        <v>74.668861338962884</v>
      </c>
      <c r="G52" s="116"/>
      <c r="H52" s="108"/>
    </row>
  </sheetData>
  <mergeCells count="45">
    <mergeCell ref="A28:A32"/>
    <mergeCell ref="B28:B32"/>
    <mergeCell ref="G28:G32"/>
    <mergeCell ref="H28:H32"/>
    <mergeCell ref="A38:A42"/>
    <mergeCell ref="B38:B42"/>
    <mergeCell ref="G38:G42"/>
    <mergeCell ref="H38:H42"/>
    <mergeCell ref="A33:A37"/>
    <mergeCell ref="B33:B37"/>
    <mergeCell ref="G33:G37"/>
    <mergeCell ref="H33:H37"/>
    <mergeCell ref="A43:A47"/>
    <mergeCell ref="B43:B47"/>
    <mergeCell ref="G43:G47"/>
    <mergeCell ref="H43:H47"/>
    <mergeCell ref="G48:G52"/>
    <mergeCell ref="H48:H52"/>
    <mergeCell ref="A48:A52"/>
    <mergeCell ref="B48:B52"/>
    <mergeCell ref="A23:A27"/>
    <mergeCell ref="B23:B27"/>
    <mergeCell ref="H23:H27"/>
    <mergeCell ref="A8:A12"/>
    <mergeCell ref="B8:B12"/>
    <mergeCell ref="G8:G12"/>
    <mergeCell ref="H8:H12"/>
    <mergeCell ref="A18:A22"/>
    <mergeCell ref="B18:B22"/>
    <mergeCell ref="H18:H22"/>
    <mergeCell ref="A13:A17"/>
    <mergeCell ref="B13:B17"/>
    <mergeCell ref="G13:G17"/>
    <mergeCell ref="H13:H17"/>
    <mergeCell ref="G23:G27"/>
    <mergeCell ref="G18:G22"/>
    <mergeCell ref="A3:A7"/>
    <mergeCell ref="B3:B7"/>
    <mergeCell ref="G3:G7"/>
    <mergeCell ref="H3:H7"/>
    <mergeCell ref="A1:B2"/>
    <mergeCell ref="C1:C2"/>
    <mergeCell ref="D1:F1"/>
    <mergeCell ref="G1:G2"/>
    <mergeCell ref="H1:H2"/>
  </mergeCells>
  <pageMargins left="0.7" right="0.7" top="0.75" bottom="0.75" header="0.3" footer="0.3"/>
  <pageSetup paperSize="9" scale="72" fitToHeight="0" orientation="landscape" r:id="rId1"/>
  <rowBreaks count="1" manualBreakCount="1">
    <brk id="27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2"/>
  <sheetViews>
    <sheetView topLeftCell="A13" zoomScaleNormal="100" workbookViewId="0">
      <selection activeCell="G33" sqref="G33:G37"/>
    </sheetView>
  </sheetViews>
  <sheetFormatPr defaultRowHeight="15" x14ac:dyDescent="0.25"/>
  <cols>
    <col min="1" max="1" width="4.85546875" bestFit="1" customWidth="1"/>
    <col min="2" max="2" width="34.5703125" customWidth="1"/>
    <col min="3" max="3" width="20.7109375" customWidth="1"/>
    <col min="4" max="6" width="12.85546875" customWidth="1"/>
    <col min="7" max="7" width="36.85546875" customWidth="1"/>
    <col min="8" max="8" width="37" customWidth="1"/>
  </cols>
  <sheetData>
    <row r="1" spans="1:8" ht="15" customHeight="1" x14ac:dyDescent="0.25">
      <c r="A1" s="79" t="s">
        <v>0</v>
      </c>
      <c r="B1" s="79"/>
      <c r="C1" s="79" t="s">
        <v>1</v>
      </c>
      <c r="D1" s="76" t="s">
        <v>279</v>
      </c>
      <c r="E1" s="76"/>
      <c r="F1" s="76"/>
      <c r="G1" s="76" t="s">
        <v>2</v>
      </c>
      <c r="H1" s="78" t="s">
        <v>3</v>
      </c>
    </row>
    <row r="2" spans="1:8" ht="38.25" x14ac:dyDescent="0.25">
      <c r="A2" s="79"/>
      <c r="B2" s="79"/>
      <c r="C2" s="79"/>
      <c r="D2" s="4" t="s">
        <v>12</v>
      </c>
      <c r="E2" s="4" t="s">
        <v>4</v>
      </c>
      <c r="F2" s="4" t="s">
        <v>5</v>
      </c>
      <c r="G2" s="77"/>
      <c r="H2" s="78"/>
    </row>
    <row r="3" spans="1:8" ht="15" customHeight="1" x14ac:dyDescent="0.25">
      <c r="A3" s="76" t="s">
        <v>157</v>
      </c>
      <c r="B3" s="96" t="s">
        <v>158</v>
      </c>
      <c r="C3" s="7" t="s">
        <v>7</v>
      </c>
      <c r="D3" s="13">
        <f t="shared" ref="D3:E6" si="0">D8+D23+D43</f>
        <v>0</v>
      </c>
      <c r="E3" s="13">
        <f t="shared" si="0"/>
        <v>0</v>
      </c>
      <c r="F3" s="13">
        <v>0</v>
      </c>
      <c r="G3" s="68"/>
      <c r="H3" s="69"/>
    </row>
    <row r="4" spans="1:8" ht="15" customHeight="1" x14ac:dyDescent="0.25">
      <c r="A4" s="76"/>
      <c r="B4" s="96">
        <v>0</v>
      </c>
      <c r="C4" s="7" t="s">
        <v>8</v>
      </c>
      <c r="D4" s="13">
        <f t="shared" si="0"/>
        <v>3341.7999999999997</v>
      </c>
      <c r="E4" s="13">
        <f t="shared" si="0"/>
        <v>1143.8999999999999</v>
      </c>
      <c r="F4" s="13">
        <f t="shared" ref="F4:F52" si="1">E4/D4*100</f>
        <v>34.230055658627087</v>
      </c>
      <c r="G4" s="68"/>
      <c r="H4" s="69"/>
    </row>
    <row r="5" spans="1:8" ht="15" customHeight="1" x14ac:dyDescent="0.25">
      <c r="A5" s="76"/>
      <c r="B5" s="96">
        <v>0</v>
      </c>
      <c r="C5" s="7" t="s">
        <v>9</v>
      </c>
      <c r="D5" s="13">
        <f t="shared" si="0"/>
        <v>11374.599999999999</v>
      </c>
      <c r="E5" s="13">
        <f t="shared" si="0"/>
        <v>3606.4</v>
      </c>
      <c r="F5" s="13">
        <f t="shared" si="1"/>
        <v>31.70573031139557</v>
      </c>
      <c r="G5" s="68"/>
      <c r="H5" s="69"/>
    </row>
    <row r="6" spans="1:8" ht="15" customHeight="1" x14ac:dyDescent="0.25">
      <c r="A6" s="76"/>
      <c r="B6" s="96"/>
      <c r="C6" s="11" t="s">
        <v>10</v>
      </c>
      <c r="D6" s="13">
        <f t="shared" si="0"/>
        <v>0</v>
      </c>
      <c r="E6" s="13">
        <f t="shared" si="0"/>
        <v>0</v>
      </c>
      <c r="F6" s="13">
        <v>0</v>
      </c>
      <c r="G6" s="68"/>
      <c r="H6" s="69"/>
    </row>
    <row r="7" spans="1:8" ht="15" customHeight="1" x14ac:dyDescent="0.25">
      <c r="A7" s="76"/>
      <c r="B7" s="96"/>
      <c r="C7" s="12" t="s">
        <v>11</v>
      </c>
      <c r="D7" s="14">
        <f t="shared" ref="D7:E7" si="2">SUM(D3:D6)</f>
        <v>14716.399999999998</v>
      </c>
      <c r="E7" s="14">
        <f t="shared" si="2"/>
        <v>4750.3</v>
      </c>
      <c r="F7" s="14">
        <f t="shared" si="1"/>
        <v>32.278954092033388</v>
      </c>
      <c r="G7" s="68"/>
      <c r="H7" s="69"/>
    </row>
    <row r="8" spans="1:8" x14ac:dyDescent="0.25">
      <c r="A8" s="94" t="s">
        <v>13</v>
      </c>
      <c r="B8" s="96" t="s">
        <v>159</v>
      </c>
      <c r="C8" s="7" t="s">
        <v>7</v>
      </c>
      <c r="D8" s="15">
        <f t="shared" ref="D8:E11" si="3">D18</f>
        <v>0</v>
      </c>
      <c r="E8" s="15">
        <f t="shared" si="3"/>
        <v>0</v>
      </c>
      <c r="F8" s="13">
        <v>0</v>
      </c>
      <c r="G8" s="68"/>
      <c r="H8" s="69"/>
    </row>
    <row r="9" spans="1:8" x14ac:dyDescent="0.25">
      <c r="A9" s="94"/>
      <c r="B9" s="96"/>
      <c r="C9" s="7" t="s">
        <v>8</v>
      </c>
      <c r="D9" s="15">
        <f t="shared" si="3"/>
        <v>0</v>
      </c>
      <c r="E9" s="15">
        <f t="shared" si="3"/>
        <v>0</v>
      </c>
      <c r="F9" s="13">
        <v>0</v>
      </c>
      <c r="G9" s="68"/>
      <c r="H9" s="95"/>
    </row>
    <row r="10" spans="1:8" x14ac:dyDescent="0.25">
      <c r="A10" s="94"/>
      <c r="B10" s="96"/>
      <c r="C10" s="7" t="s">
        <v>9</v>
      </c>
      <c r="D10" s="15">
        <f t="shared" si="3"/>
        <v>397</v>
      </c>
      <c r="E10" s="15">
        <f t="shared" si="3"/>
        <v>150.9</v>
      </c>
      <c r="F10" s="13">
        <f t="shared" si="1"/>
        <v>38.010075566750629</v>
      </c>
      <c r="G10" s="68"/>
      <c r="H10" s="95"/>
    </row>
    <row r="11" spans="1:8" x14ac:dyDescent="0.25">
      <c r="A11" s="94"/>
      <c r="B11" s="96"/>
      <c r="C11" s="11" t="s">
        <v>10</v>
      </c>
      <c r="D11" s="15">
        <f t="shared" si="3"/>
        <v>0</v>
      </c>
      <c r="E11" s="15">
        <f t="shared" si="3"/>
        <v>0</v>
      </c>
      <c r="F11" s="13">
        <v>0</v>
      </c>
      <c r="G11" s="68"/>
      <c r="H11" s="95"/>
    </row>
    <row r="12" spans="1:8" x14ac:dyDescent="0.25">
      <c r="A12" s="94"/>
      <c r="B12" s="96"/>
      <c r="C12" s="12" t="s">
        <v>11</v>
      </c>
      <c r="D12" s="14">
        <f t="shared" ref="D12:E12" si="4">SUM(D8:D11)</f>
        <v>397</v>
      </c>
      <c r="E12" s="14">
        <f t="shared" si="4"/>
        <v>150.9</v>
      </c>
      <c r="F12" s="14">
        <f t="shared" si="1"/>
        <v>38.010075566750629</v>
      </c>
      <c r="G12" s="68"/>
      <c r="H12" s="95"/>
    </row>
    <row r="13" spans="1:8" s="31" customFormat="1" x14ac:dyDescent="0.25">
      <c r="A13" s="89" t="s">
        <v>33</v>
      </c>
      <c r="B13" s="68" t="s">
        <v>281</v>
      </c>
      <c r="C13" s="37" t="s">
        <v>7</v>
      </c>
      <c r="D13" s="15">
        <v>0</v>
      </c>
      <c r="E13" s="15">
        <v>0</v>
      </c>
      <c r="F13" s="13">
        <v>0</v>
      </c>
      <c r="G13" s="68" t="s">
        <v>369</v>
      </c>
      <c r="H13" s="69" t="s">
        <v>282</v>
      </c>
    </row>
    <row r="14" spans="1:8" s="31" customFormat="1" x14ac:dyDescent="0.25">
      <c r="A14" s="89"/>
      <c r="B14" s="68"/>
      <c r="C14" s="37" t="s">
        <v>8</v>
      </c>
      <c r="D14" s="13">
        <v>0</v>
      </c>
      <c r="E14" s="13">
        <v>0</v>
      </c>
      <c r="F14" s="13">
        <v>0</v>
      </c>
      <c r="G14" s="68"/>
      <c r="H14" s="69"/>
    </row>
    <row r="15" spans="1:8" s="31" customFormat="1" x14ac:dyDescent="0.25">
      <c r="A15" s="89"/>
      <c r="B15" s="68"/>
      <c r="C15" s="37" t="s">
        <v>9</v>
      </c>
      <c r="D15" s="13">
        <v>397</v>
      </c>
      <c r="E15" s="13">
        <v>150.9</v>
      </c>
      <c r="F15" s="13">
        <f t="shared" ref="F15" si="5">E15/D15*100</f>
        <v>38.010075566750629</v>
      </c>
      <c r="G15" s="68"/>
      <c r="H15" s="69"/>
    </row>
    <row r="16" spans="1:8" s="31" customFormat="1" x14ac:dyDescent="0.25">
      <c r="A16" s="89"/>
      <c r="B16" s="68"/>
      <c r="C16" s="29" t="s">
        <v>10</v>
      </c>
      <c r="D16" s="13">
        <v>0</v>
      </c>
      <c r="E16" s="13">
        <v>0</v>
      </c>
      <c r="F16" s="13">
        <v>0</v>
      </c>
      <c r="G16" s="68"/>
      <c r="H16" s="69"/>
    </row>
    <row r="17" spans="1:8" s="31" customFormat="1" x14ac:dyDescent="0.25">
      <c r="A17" s="89"/>
      <c r="B17" s="68"/>
      <c r="C17" s="28" t="s">
        <v>11</v>
      </c>
      <c r="D17" s="13">
        <f t="shared" ref="D17:E17" si="6">SUM(D13:D16)</f>
        <v>397</v>
      </c>
      <c r="E17" s="13">
        <f t="shared" si="6"/>
        <v>150.9</v>
      </c>
      <c r="F17" s="13">
        <f t="shared" ref="F17" si="7">E17/D17*100</f>
        <v>38.010075566750629</v>
      </c>
      <c r="G17" s="68"/>
      <c r="H17" s="69"/>
    </row>
    <row r="18" spans="1:8" x14ac:dyDescent="0.25">
      <c r="A18" s="89" t="s">
        <v>41</v>
      </c>
      <c r="B18" s="68" t="s">
        <v>160</v>
      </c>
      <c r="C18" s="7" t="s">
        <v>7</v>
      </c>
      <c r="D18" s="15">
        <v>0</v>
      </c>
      <c r="E18" s="15">
        <v>0</v>
      </c>
      <c r="F18" s="13">
        <v>0</v>
      </c>
      <c r="G18" s="68" t="s">
        <v>161</v>
      </c>
      <c r="H18" s="69" t="s">
        <v>283</v>
      </c>
    </row>
    <row r="19" spans="1:8" x14ac:dyDescent="0.25">
      <c r="A19" s="89"/>
      <c r="B19" s="68"/>
      <c r="C19" s="7" t="s">
        <v>8</v>
      </c>
      <c r="D19" s="13">
        <v>0</v>
      </c>
      <c r="E19" s="13">
        <v>0</v>
      </c>
      <c r="F19" s="13">
        <v>0</v>
      </c>
      <c r="G19" s="68"/>
      <c r="H19" s="69"/>
    </row>
    <row r="20" spans="1:8" x14ac:dyDescent="0.25">
      <c r="A20" s="89"/>
      <c r="B20" s="68"/>
      <c r="C20" s="7" t="s">
        <v>9</v>
      </c>
      <c r="D20" s="13">
        <v>397</v>
      </c>
      <c r="E20" s="13">
        <v>150.9</v>
      </c>
      <c r="F20" s="13">
        <f t="shared" si="1"/>
        <v>38.010075566750629</v>
      </c>
      <c r="G20" s="68"/>
      <c r="H20" s="69"/>
    </row>
    <row r="21" spans="1:8" x14ac:dyDescent="0.25">
      <c r="A21" s="89"/>
      <c r="B21" s="68"/>
      <c r="C21" s="11" t="s">
        <v>10</v>
      </c>
      <c r="D21" s="13">
        <v>0</v>
      </c>
      <c r="E21" s="13">
        <v>0</v>
      </c>
      <c r="F21" s="13">
        <v>0</v>
      </c>
      <c r="G21" s="68"/>
      <c r="H21" s="69"/>
    </row>
    <row r="22" spans="1:8" x14ac:dyDescent="0.25">
      <c r="A22" s="89"/>
      <c r="B22" s="68"/>
      <c r="C22" s="8" t="s">
        <v>11</v>
      </c>
      <c r="D22" s="13">
        <f t="shared" ref="D22:E22" si="8">SUM(D18:D21)</f>
        <v>397</v>
      </c>
      <c r="E22" s="13">
        <f t="shared" si="8"/>
        <v>150.9</v>
      </c>
      <c r="F22" s="13">
        <f t="shared" si="1"/>
        <v>38.010075566750629</v>
      </c>
      <c r="G22" s="68"/>
      <c r="H22" s="69"/>
    </row>
    <row r="23" spans="1:8" ht="15" customHeight="1" x14ac:dyDescent="0.25">
      <c r="A23" s="79" t="s">
        <v>18</v>
      </c>
      <c r="B23" s="214" t="s">
        <v>162</v>
      </c>
      <c r="C23" s="7" t="s">
        <v>7</v>
      </c>
      <c r="D23" s="13">
        <f t="shared" ref="D23:E26" si="9">D28+D33+D38</f>
        <v>0</v>
      </c>
      <c r="E23" s="13">
        <f t="shared" si="9"/>
        <v>0</v>
      </c>
      <c r="F23" s="13">
        <v>0</v>
      </c>
      <c r="G23" s="173"/>
      <c r="H23" s="172"/>
    </row>
    <row r="24" spans="1:8" ht="15" customHeight="1" x14ac:dyDescent="0.25">
      <c r="A24" s="79"/>
      <c r="B24" s="214"/>
      <c r="C24" s="7" t="s">
        <v>8</v>
      </c>
      <c r="D24" s="13">
        <f t="shared" si="9"/>
        <v>118.7</v>
      </c>
      <c r="E24" s="13">
        <f t="shared" si="9"/>
        <v>113.6</v>
      </c>
      <c r="F24" s="13">
        <f t="shared" si="1"/>
        <v>95.7034540859309</v>
      </c>
      <c r="G24" s="173"/>
      <c r="H24" s="172"/>
    </row>
    <row r="25" spans="1:8" ht="15" customHeight="1" x14ac:dyDescent="0.25">
      <c r="A25" s="79"/>
      <c r="B25" s="214"/>
      <c r="C25" s="7" t="s">
        <v>9</v>
      </c>
      <c r="D25" s="13">
        <f t="shared" si="9"/>
        <v>10977.599999999999</v>
      </c>
      <c r="E25" s="13">
        <f t="shared" si="9"/>
        <v>3455.5</v>
      </c>
      <c r="F25" s="13">
        <f t="shared" si="1"/>
        <v>31.477736481562456</v>
      </c>
      <c r="G25" s="173"/>
      <c r="H25" s="172"/>
    </row>
    <row r="26" spans="1:8" ht="15" customHeight="1" x14ac:dyDescent="0.25">
      <c r="A26" s="79"/>
      <c r="B26" s="214"/>
      <c r="C26" s="11" t="s">
        <v>10</v>
      </c>
      <c r="D26" s="13">
        <f t="shared" si="9"/>
        <v>0</v>
      </c>
      <c r="E26" s="13">
        <f t="shared" si="9"/>
        <v>0</v>
      </c>
      <c r="F26" s="13">
        <v>0</v>
      </c>
      <c r="G26" s="173"/>
      <c r="H26" s="172"/>
    </row>
    <row r="27" spans="1:8" ht="15" customHeight="1" x14ac:dyDescent="0.25">
      <c r="A27" s="79"/>
      <c r="B27" s="214"/>
      <c r="C27" s="12" t="s">
        <v>11</v>
      </c>
      <c r="D27" s="14">
        <f t="shared" ref="D27:E27" si="10">SUM(D23:D26)</f>
        <v>11096.3</v>
      </c>
      <c r="E27" s="14">
        <f t="shared" si="10"/>
        <v>3569.1</v>
      </c>
      <c r="F27" s="14">
        <f t="shared" si="1"/>
        <v>32.164775645936032</v>
      </c>
      <c r="G27" s="173"/>
      <c r="H27" s="172"/>
    </row>
    <row r="28" spans="1:8" ht="15.95" customHeight="1" x14ac:dyDescent="0.25">
      <c r="A28" s="89" t="s">
        <v>20</v>
      </c>
      <c r="B28" s="68" t="s">
        <v>163</v>
      </c>
      <c r="C28" s="7" t="s">
        <v>7</v>
      </c>
      <c r="D28" s="15">
        <v>0</v>
      </c>
      <c r="E28" s="15">
        <v>0</v>
      </c>
      <c r="F28" s="13">
        <v>0</v>
      </c>
      <c r="G28" s="116" t="s">
        <v>284</v>
      </c>
      <c r="H28" s="116" t="s">
        <v>370</v>
      </c>
    </row>
    <row r="29" spans="1:8" ht="15.95" customHeight="1" x14ac:dyDescent="0.25">
      <c r="A29" s="89"/>
      <c r="B29" s="68"/>
      <c r="C29" s="7" t="s">
        <v>8</v>
      </c>
      <c r="D29" s="15">
        <v>118.7</v>
      </c>
      <c r="E29" s="15">
        <v>113.6</v>
      </c>
      <c r="F29" s="13">
        <f t="shared" si="1"/>
        <v>95.7034540859309</v>
      </c>
      <c r="G29" s="116"/>
      <c r="H29" s="116"/>
    </row>
    <row r="30" spans="1:8" ht="15.95" customHeight="1" x14ac:dyDescent="0.25">
      <c r="A30" s="89"/>
      <c r="B30" s="68"/>
      <c r="C30" s="7" t="s">
        <v>9</v>
      </c>
      <c r="D30" s="15">
        <v>0</v>
      </c>
      <c r="E30" s="15">
        <v>0</v>
      </c>
      <c r="F30" s="13">
        <v>0</v>
      </c>
      <c r="G30" s="116"/>
      <c r="H30" s="116"/>
    </row>
    <row r="31" spans="1:8" ht="15.95" customHeight="1" x14ac:dyDescent="0.25">
      <c r="A31" s="89"/>
      <c r="B31" s="68"/>
      <c r="C31" s="11" t="s">
        <v>10</v>
      </c>
      <c r="D31" s="15">
        <v>0</v>
      </c>
      <c r="E31" s="15">
        <v>0</v>
      </c>
      <c r="F31" s="13">
        <v>0</v>
      </c>
      <c r="G31" s="116"/>
      <c r="H31" s="116"/>
    </row>
    <row r="32" spans="1:8" ht="15.95" customHeight="1" x14ac:dyDescent="0.25">
      <c r="A32" s="89"/>
      <c r="B32" s="68"/>
      <c r="C32" s="8" t="s">
        <v>11</v>
      </c>
      <c r="D32" s="13">
        <f t="shared" ref="D32:E32" si="11">SUM(D28:D31)</f>
        <v>118.7</v>
      </c>
      <c r="E32" s="13">
        <f t="shared" si="11"/>
        <v>113.6</v>
      </c>
      <c r="F32" s="13">
        <f t="shared" si="1"/>
        <v>95.7034540859309</v>
      </c>
      <c r="G32" s="116"/>
      <c r="H32" s="116"/>
    </row>
    <row r="33" spans="1:8" ht="15" customHeight="1" x14ac:dyDescent="0.25">
      <c r="A33" s="89" t="s">
        <v>22</v>
      </c>
      <c r="B33" s="68" t="s">
        <v>164</v>
      </c>
      <c r="C33" s="7" t="s">
        <v>7</v>
      </c>
      <c r="D33" s="15">
        <v>0</v>
      </c>
      <c r="E33" s="15">
        <v>0</v>
      </c>
      <c r="F33" s="13">
        <v>0</v>
      </c>
      <c r="G33" s="92" t="s">
        <v>285</v>
      </c>
      <c r="H33" s="116"/>
    </row>
    <row r="34" spans="1:8" ht="15" customHeight="1" x14ac:dyDescent="0.25">
      <c r="A34" s="89"/>
      <c r="B34" s="68"/>
      <c r="C34" s="7" t="s">
        <v>8</v>
      </c>
      <c r="D34" s="15">
        <v>0</v>
      </c>
      <c r="E34" s="15">
        <v>0</v>
      </c>
      <c r="F34" s="13">
        <v>0</v>
      </c>
      <c r="G34" s="92"/>
      <c r="H34" s="116"/>
    </row>
    <row r="35" spans="1:8" ht="15" customHeight="1" x14ac:dyDescent="0.25">
      <c r="A35" s="89"/>
      <c r="B35" s="68"/>
      <c r="C35" s="7" t="s">
        <v>9</v>
      </c>
      <c r="D35" s="15">
        <v>6224.2</v>
      </c>
      <c r="E35" s="15">
        <v>916</v>
      </c>
      <c r="F35" s="13">
        <f t="shared" si="1"/>
        <v>14.716750747083962</v>
      </c>
      <c r="G35" s="92"/>
      <c r="H35" s="116"/>
    </row>
    <row r="36" spans="1:8" ht="15" customHeight="1" x14ac:dyDescent="0.25">
      <c r="A36" s="89"/>
      <c r="B36" s="68"/>
      <c r="C36" s="11" t="s">
        <v>10</v>
      </c>
      <c r="D36" s="15">
        <v>0</v>
      </c>
      <c r="E36" s="15">
        <v>0</v>
      </c>
      <c r="F36" s="13">
        <v>0</v>
      </c>
      <c r="G36" s="92"/>
      <c r="H36" s="116"/>
    </row>
    <row r="37" spans="1:8" ht="15" customHeight="1" x14ac:dyDescent="0.25">
      <c r="A37" s="89"/>
      <c r="B37" s="68"/>
      <c r="C37" s="8" t="s">
        <v>11</v>
      </c>
      <c r="D37" s="13">
        <f t="shared" ref="D37:E37" si="12">SUM(D33:D36)</f>
        <v>6224.2</v>
      </c>
      <c r="E37" s="13">
        <f t="shared" si="12"/>
        <v>916</v>
      </c>
      <c r="F37" s="13">
        <f t="shared" si="1"/>
        <v>14.716750747083962</v>
      </c>
      <c r="G37" s="92"/>
      <c r="H37" s="116"/>
    </row>
    <row r="38" spans="1:8" ht="18.95" customHeight="1" x14ac:dyDescent="0.25">
      <c r="A38" s="89" t="s">
        <v>24</v>
      </c>
      <c r="B38" s="68" t="s">
        <v>165</v>
      </c>
      <c r="C38" s="7" t="s">
        <v>7</v>
      </c>
      <c r="D38" s="15">
        <v>0</v>
      </c>
      <c r="E38" s="15">
        <v>0</v>
      </c>
      <c r="F38" s="13">
        <v>0</v>
      </c>
      <c r="G38" s="68" t="s">
        <v>371</v>
      </c>
      <c r="H38" s="116" t="s">
        <v>166</v>
      </c>
    </row>
    <row r="39" spans="1:8" ht="18.95" customHeight="1" x14ac:dyDescent="0.25">
      <c r="A39" s="89"/>
      <c r="B39" s="68"/>
      <c r="C39" s="7" t="s">
        <v>8</v>
      </c>
      <c r="D39" s="15">
        <v>0</v>
      </c>
      <c r="E39" s="15">
        <v>0</v>
      </c>
      <c r="F39" s="13">
        <v>0</v>
      </c>
      <c r="G39" s="68"/>
      <c r="H39" s="116"/>
    </row>
    <row r="40" spans="1:8" ht="18.95" customHeight="1" x14ac:dyDescent="0.25">
      <c r="A40" s="89"/>
      <c r="B40" s="68"/>
      <c r="C40" s="7" t="s">
        <v>9</v>
      </c>
      <c r="D40" s="15">
        <v>4753.3999999999996</v>
      </c>
      <c r="E40" s="15">
        <v>2539.5</v>
      </c>
      <c r="F40" s="13">
        <f t="shared" si="1"/>
        <v>53.424916901586236</v>
      </c>
      <c r="G40" s="68"/>
      <c r="H40" s="116"/>
    </row>
    <row r="41" spans="1:8" ht="18.95" customHeight="1" x14ac:dyDescent="0.25">
      <c r="A41" s="89"/>
      <c r="B41" s="68"/>
      <c r="C41" s="11" t="s">
        <v>10</v>
      </c>
      <c r="D41" s="15">
        <v>0</v>
      </c>
      <c r="E41" s="15">
        <v>0</v>
      </c>
      <c r="F41" s="13">
        <v>0</v>
      </c>
      <c r="G41" s="68"/>
      <c r="H41" s="116"/>
    </row>
    <row r="42" spans="1:8" ht="18.95" customHeight="1" x14ac:dyDescent="0.25">
      <c r="A42" s="89"/>
      <c r="B42" s="68"/>
      <c r="C42" s="8" t="s">
        <v>11</v>
      </c>
      <c r="D42" s="13">
        <f t="shared" ref="D42:E42" si="13">SUM(D38:D41)</f>
        <v>4753.3999999999996</v>
      </c>
      <c r="E42" s="13">
        <f t="shared" si="13"/>
        <v>2539.5</v>
      </c>
      <c r="F42" s="13">
        <f t="shared" si="1"/>
        <v>53.424916901586236</v>
      </c>
      <c r="G42" s="68"/>
      <c r="H42" s="116"/>
    </row>
    <row r="43" spans="1:8" ht="15" customHeight="1" x14ac:dyDescent="0.25">
      <c r="A43" s="94" t="s">
        <v>26</v>
      </c>
      <c r="B43" s="96" t="s">
        <v>167</v>
      </c>
      <c r="C43" s="7" t="s">
        <v>7</v>
      </c>
      <c r="D43" s="15">
        <f t="shared" ref="D43:E46" si="14">D48</f>
        <v>0</v>
      </c>
      <c r="E43" s="15">
        <f t="shared" si="14"/>
        <v>0</v>
      </c>
      <c r="F43" s="13">
        <v>0</v>
      </c>
      <c r="G43" s="93"/>
      <c r="H43" s="109"/>
    </row>
    <row r="44" spans="1:8" ht="15" customHeight="1" x14ac:dyDescent="0.25">
      <c r="A44" s="94"/>
      <c r="B44" s="96"/>
      <c r="C44" s="7" t="s">
        <v>8</v>
      </c>
      <c r="D44" s="15">
        <f t="shared" si="14"/>
        <v>3223.1</v>
      </c>
      <c r="E44" s="15">
        <f t="shared" si="14"/>
        <v>1030.3</v>
      </c>
      <c r="F44" s="13">
        <f t="shared" si="1"/>
        <v>31.966119574322853</v>
      </c>
      <c r="G44" s="93"/>
      <c r="H44" s="109"/>
    </row>
    <row r="45" spans="1:8" ht="15" customHeight="1" x14ac:dyDescent="0.25">
      <c r="A45" s="94"/>
      <c r="B45" s="96"/>
      <c r="C45" s="7" t="s">
        <v>9</v>
      </c>
      <c r="D45" s="15">
        <f t="shared" si="14"/>
        <v>0</v>
      </c>
      <c r="E45" s="15">
        <f t="shared" si="14"/>
        <v>0</v>
      </c>
      <c r="F45" s="13">
        <v>0</v>
      </c>
      <c r="G45" s="93"/>
      <c r="H45" s="109"/>
    </row>
    <row r="46" spans="1:8" ht="15" customHeight="1" x14ac:dyDescent="0.25">
      <c r="A46" s="94"/>
      <c r="B46" s="96"/>
      <c r="C46" s="11" t="s">
        <v>10</v>
      </c>
      <c r="D46" s="15">
        <f t="shared" si="14"/>
        <v>0</v>
      </c>
      <c r="E46" s="15">
        <f t="shared" si="14"/>
        <v>0</v>
      </c>
      <c r="F46" s="13">
        <v>0</v>
      </c>
      <c r="G46" s="93"/>
      <c r="H46" s="109"/>
    </row>
    <row r="47" spans="1:8" ht="15" customHeight="1" x14ac:dyDescent="0.25">
      <c r="A47" s="94"/>
      <c r="B47" s="96"/>
      <c r="C47" s="12" t="s">
        <v>11</v>
      </c>
      <c r="D47" s="14">
        <f t="shared" ref="D47:E47" si="15">SUM(D43:D46)</f>
        <v>3223.1</v>
      </c>
      <c r="E47" s="14">
        <f t="shared" si="15"/>
        <v>1030.3</v>
      </c>
      <c r="F47" s="14">
        <f t="shared" si="1"/>
        <v>31.966119574322853</v>
      </c>
      <c r="G47" s="213"/>
      <c r="H47" s="109"/>
    </row>
    <row r="48" spans="1:8" ht="18" customHeight="1" x14ac:dyDescent="0.25">
      <c r="A48" s="89" t="s">
        <v>28</v>
      </c>
      <c r="B48" s="68" t="s">
        <v>168</v>
      </c>
      <c r="C48" s="7" t="s">
        <v>7</v>
      </c>
      <c r="D48" s="15">
        <v>0</v>
      </c>
      <c r="E48" s="15">
        <v>0</v>
      </c>
      <c r="F48" s="13">
        <v>0</v>
      </c>
      <c r="G48" s="116" t="s">
        <v>328</v>
      </c>
      <c r="H48" s="116" t="s">
        <v>169</v>
      </c>
    </row>
    <row r="49" spans="1:8" ht="18" customHeight="1" x14ac:dyDescent="0.25">
      <c r="A49" s="89"/>
      <c r="B49" s="68"/>
      <c r="C49" s="7" t="s">
        <v>8</v>
      </c>
      <c r="D49" s="15">
        <v>3223.1</v>
      </c>
      <c r="E49" s="15">
        <v>1030.3</v>
      </c>
      <c r="F49" s="13">
        <f t="shared" si="1"/>
        <v>31.966119574322853</v>
      </c>
      <c r="G49" s="116"/>
      <c r="H49" s="116"/>
    </row>
    <row r="50" spans="1:8" ht="18" customHeight="1" x14ac:dyDescent="0.25">
      <c r="A50" s="89"/>
      <c r="B50" s="68"/>
      <c r="C50" s="7" t="s">
        <v>9</v>
      </c>
      <c r="D50" s="15">
        <v>0</v>
      </c>
      <c r="E50" s="15">
        <v>0</v>
      </c>
      <c r="F50" s="13">
        <v>0</v>
      </c>
      <c r="G50" s="116"/>
      <c r="H50" s="116"/>
    </row>
    <row r="51" spans="1:8" ht="18" customHeight="1" x14ac:dyDescent="0.25">
      <c r="A51" s="89"/>
      <c r="B51" s="68"/>
      <c r="C51" s="11" t="s">
        <v>10</v>
      </c>
      <c r="D51" s="15">
        <v>0</v>
      </c>
      <c r="E51" s="15">
        <v>0</v>
      </c>
      <c r="F51" s="13">
        <v>0</v>
      </c>
      <c r="G51" s="116"/>
      <c r="H51" s="116"/>
    </row>
    <row r="52" spans="1:8" ht="18" customHeight="1" x14ac:dyDescent="0.25">
      <c r="A52" s="89"/>
      <c r="B52" s="68"/>
      <c r="C52" s="8" t="s">
        <v>11</v>
      </c>
      <c r="D52" s="13">
        <f t="shared" ref="D52:E52" si="16">SUM(D48:D51)</f>
        <v>3223.1</v>
      </c>
      <c r="E52" s="13">
        <f t="shared" si="16"/>
        <v>1030.3</v>
      </c>
      <c r="F52" s="13">
        <f t="shared" si="1"/>
        <v>31.966119574322853</v>
      </c>
      <c r="G52" s="116"/>
      <c r="H52" s="116"/>
    </row>
  </sheetData>
  <mergeCells count="44">
    <mergeCell ref="A3:A7"/>
    <mergeCell ref="B3:B7"/>
    <mergeCell ref="G3:G7"/>
    <mergeCell ref="H3:H7"/>
    <mergeCell ref="A8:A12"/>
    <mergeCell ref="B8:B12"/>
    <mergeCell ref="G8:G12"/>
    <mergeCell ref="H8:H12"/>
    <mergeCell ref="A1:B2"/>
    <mergeCell ref="C1:C2"/>
    <mergeCell ref="D1:F1"/>
    <mergeCell ref="G1:G2"/>
    <mergeCell ref="H1:H2"/>
    <mergeCell ref="H18:H22"/>
    <mergeCell ref="A43:A47"/>
    <mergeCell ref="B43:B47"/>
    <mergeCell ref="G43:G47"/>
    <mergeCell ref="H28:H37"/>
    <mergeCell ref="H23:H27"/>
    <mergeCell ref="A28:A32"/>
    <mergeCell ref="B28:B32"/>
    <mergeCell ref="G28:G32"/>
    <mergeCell ref="G23:G27"/>
    <mergeCell ref="A23:A27"/>
    <mergeCell ref="B23:B27"/>
    <mergeCell ref="A33:A37"/>
    <mergeCell ref="B33:B37"/>
    <mergeCell ref="G33:G37"/>
    <mergeCell ref="A13:A17"/>
    <mergeCell ref="B13:B17"/>
    <mergeCell ref="G13:G17"/>
    <mergeCell ref="H13:H17"/>
    <mergeCell ref="H48:H52"/>
    <mergeCell ref="A38:A42"/>
    <mergeCell ref="B38:B42"/>
    <mergeCell ref="G38:G42"/>
    <mergeCell ref="H38:H42"/>
    <mergeCell ref="H43:H47"/>
    <mergeCell ref="A48:A52"/>
    <mergeCell ref="B48:B52"/>
    <mergeCell ref="G48:G52"/>
    <mergeCell ref="A18:A22"/>
    <mergeCell ref="B18:B22"/>
    <mergeCell ref="G18:G22"/>
  </mergeCells>
  <pageMargins left="0.7" right="0.7" top="0.75" bottom="0.75" header="0.3" footer="0.3"/>
  <pageSetup paperSize="9" scale="76" fitToHeight="0" orientation="landscape" r:id="rId1"/>
  <rowBreaks count="1" manualBreakCount="1">
    <brk id="37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2"/>
  <sheetViews>
    <sheetView topLeftCell="A14" zoomScaleNormal="100" workbookViewId="0">
      <selection activeCell="H38" sqref="H38:H42"/>
    </sheetView>
  </sheetViews>
  <sheetFormatPr defaultRowHeight="15" x14ac:dyDescent="0.25"/>
  <cols>
    <col min="1" max="1" width="5" customWidth="1"/>
    <col min="2" max="2" width="34.85546875" customWidth="1"/>
    <col min="3" max="3" width="20.140625" customWidth="1"/>
    <col min="4" max="6" width="12.85546875" customWidth="1"/>
    <col min="7" max="7" width="36.85546875" customWidth="1"/>
    <col min="8" max="8" width="39.28515625" customWidth="1"/>
  </cols>
  <sheetData>
    <row r="1" spans="1:8" ht="15" customHeight="1" x14ac:dyDescent="0.25">
      <c r="A1" s="225" t="s">
        <v>0</v>
      </c>
      <c r="B1" s="225"/>
      <c r="C1" s="225" t="s">
        <v>1</v>
      </c>
      <c r="D1" s="76" t="s">
        <v>279</v>
      </c>
      <c r="E1" s="76"/>
      <c r="F1" s="76"/>
      <c r="G1" s="229" t="s">
        <v>2</v>
      </c>
      <c r="H1" s="233" t="s">
        <v>3</v>
      </c>
    </row>
    <row r="2" spans="1:8" ht="38.25" x14ac:dyDescent="0.25">
      <c r="A2" s="225"/>
      <c r="B2" s="225"/>
      <c r="C2" s="225"/>
      <c r="D2" s="21" t="s">
        <v>12</v>
      </c>
      <c r="E2" s="21" t="s">
        <v>4</v>
      </c>
      <c r="F2" s="21" t="s">
        <v>5</v>
      </c>
      <c r="G2" s="232"/>
      <c r="H2" s="233"/>
    </row>
    <row r="3" spans="1:8" x14ac:dyDescent="0.25">
      <c r="A3" s="229" t="s">
        <v>170</v>
      </c>
      <c r="B3" s="226" t="s">
        <v>171</v>
      </c>
      <c r="C3" s="36" t="s">
        <v>7</v>
      </c>
      <c r="D3" s="22">
        <f t="shared" ref="D3:E6" si="0">D8+D33</f>
        <v>0</v>
      </c>
      <c r="E3" s="22">
        <f t="shared" si="0"/>
        <v>0</v>
      </c>
      <c r="F3" s="22">
        <v>0</v>
      </c>
      <c r="G3" s="230"/>
      <c r="H3" s="231"/>
    </row>
    <row r="4" spans="1:8" x14ac:dyDescent="0.25">
      <c r="A4" s="229"/>
      <c r="B4" s="226">
        <v>0</v>
      </c>
      <c r="C4" s="36" t="s">
        <v>8</v>
      </c>
      <c r="D4" s="22">
        <f t="shared" si="0"/>
        <v>4052.7</v>
      </c>
      <c r="E4" s="22">
        <f t="shared" si="0"/>
        <v>4052.7</v>
      </c>
      <c r="F4" s="22">
        <f t="shared" ref="F4:F42" si="1">E4/D4*100</f>
        <v>100</v>
      </c>
      <c r="G4" s="230"/>
      <c r="H4" s="231"/>
    </row>
    <row r="5" spans="1:8" x14ac:dyDescent="0.25">
      <c r="A5" s="229"/>
      <c r="B5" s="226">
        <v>0</v>
      </c>
      <c r="C5" s="36" t="s">
        <v>9</v>
      </c>
      <c r="D5" s="22">
        <f t="shared" si="0"/>
        <v>2922.7</v>
      </c>
      <c r="E5" s="22">
        <f>E10+E35</f>
        <v>449.9</v>
      </c>
      <c r="F5" s="22">
        <f t="shared" si="1"/>
        <v>15.393300715092209</v>
      </c>
      <c r="G5" s="230"/>
      <c r="H5" s="231"/>
    </row>
    <row r="6" spans="1:8" x14ac:dyDescent="0.25">
      <c r="A6" s="229"/>
      <c r="B6" s="226"/>
      <c r="C6" s="23" t="s">
        <v>10</v>
      </c>
      <c r="D6" s="22">
        <f t="shared" si="0"/>
        <v>0</v>
      </c>
      <c r="E6" s="22">
        <f t="shared" si="0"/>
        <v>0</v>
      </c>
      <c r="F6" s="22">
        <v>0</v>
      </c>
      <c r="G6" s="230"/>
      <c r="H6" s="231"/>
    </row>
    <row r="7" spans="1:8" x14ac:dyDescent="0.25">
      <c r="A7" s="229"/>
      <c r="B7" s="226"/>
      <c r="C7" s="35" t="s">
        <v>11</v>
      </c>
      <c r="D7" s="24">
        <f t="shared" ref="D7:E7" si="2">SUM(D3:D6)</f>
        <v>6975.4</v>
      </c>
      <c r="E7" s="24">
        <f t="shared" si="2"/>
        <v>4502.5999999999995</v>
      </c>
      <c r="F7" s="22">
        <f t="shared" si="1"/>
        <v>64.549703242824791</v>
      </c>
      <c r="G7" s="230"/>
      <c r="H7" s="231"/>
    </row>
    <row r="8" spans="1:8" x14ac:dyDescent="0.25">
      <c r="A8" s="225" t="s">
        <v>18</v>
      </c>
      <c r="B8" s="226" t="s">
        <v>172</v>
      </c>
      <c r="C8" s="36" t="s">
        <v>7</v>
      </c>
      <c r="D8" s="25">
        <f t="shared" ref="D8:E11" si="3">D13+D18+D23+D28</f>
        <v>0</v>
      </c>
      <c r="E8" s="25">
        <f t="shared" si="3"/>
        <v>0</v>
      </c>
      <c r="F8" s="22">
        <v>0</v>
      </c>
      <c r="G8" s="216"/>
      <c r="H8" s="215"/>
    </row>
    <row r="9" spans="1:8" x14ac:dyDescent="0.25">
      <c r="A9" s="225"/>
      <c r="B9" s="226"/>
      <c r="C9" s="36" t="s">
        <v>8</v>
      </c>
      <c r="D9" s="25">
        <f t="shared" si="3"/>
        <v>4052.7</v>
      </c>
      <c r="E9" s="25">
        <f t="shared" si="3"/>
        <v>4052.7</v>
      </c>
      <c r="F9" s="22">
        <f t="shared" si="1"/>
        <v>100</v>
      </c>
      <c r="G9" s="216"/>
      <c r="H9" s="215"/>
    </row>
    <row r="10" spans="1:8" x14ac:dyDescent="0.25">
      <c r="A10" s="225"/>
      <c r="B10" s="226"/>
      <c r="C10" s="36" t="s">
        <v>9</v>
      </c>
      <c r="D10" s="25">
        <f t="shared" si="3"/>
        <v>2822.7</v>
      </c>
      <c r="E10" s="25">
        <f t="shared" si="3"/>
        <v>449.9</v>
      </c>
      <c r="F10" s="22">
        <f t="shared" si="1"/>
        <v>15.938640308924079</v>
      </c>
      <c r="G10" s="216"/>
      <c r="H10" s="215"/>
    </row>
    <row r="11" spans="1:8" x14ac:dyDescent="0.25">
      <c r="A11" s="225"/>
      <c r="B11" s="226"/>
      <c r="C11" s="23" t="s">
        <v>10</v>
      </c>
      <c r="D11" s="25">
        <f t="shared" si="3"/>
        <v>0</v>
      </c>
      <c r="E11" s="25">
        <f t="shared" si="3"/>
        <v>0</v>
      </c>
      <c r="F11" s="22">
        <v>0</v>
      </c>
      <c r="G11" s="216"/>
      <c r="H11" s="215"/>
    </row>
    <row r="12" spans="1:8" x14ac:dyDescent="0.25">
      <c r="A12" s="225"/>
      <c r="B12" s="226"/>
      <c r="C12" s="35" t="s">
        <v>11</v>
      </c>
      <c r="D12" s="24">
        <f t="shared" ref="D12:E12" si="4">SUM(D8:D11)</f>
        <v>6875.4</v>
      </c>
      <c r="E12" s="24">
        <f t="shared" si="4"/>
        <v>4502.5999999999995</v>
      </c>
      <c r="F12" s="24">
        <f t="shared" si="1"/>
        <v>65.488553393257121</v>
      </c>
      <c r="G12" s="216"/>
      <c r="H12" s="215"/>
    </row>
    <row r="13" spans="1:8" ht="25.5" customHeight="1" x14ac:dyDescent="0.25">
      <c r="A13" s="224" t="s">
        <v>20</v>
      </c>
      <c r="B13" s="221" t="s">
        <v>173</v>
      </c>
      <c r="C13" s="36" t="s">
        <v>7</v>
      </c>
      <c r="D13" s="22">
        <v>0</v>
      </c>
      <c r="E13" s="22">
        <v>0</v>
      </c>
      <c r="F13" s="22">
        <v>0</v>
      </c>
      <c r="G13" s="236" t="s">
        <v>372</v>
      </c>
      <c r="H13" s="234" t="s">
        <v>174</v>
      </c>
    </row>
    <row r="14" spans="1:8" x14ac:dyDescent="0.25">
      <c r="A14" s="227"/>
      <c r="B14" s="220"/>
      <c r="C14" s="36" t="s">
        <v>8</v>
      </c>
      <c r="D14" s="22">
        <v>3746.2</v>
      </c>
      <c r="E14" s="22">
        <v>3746.2</v>
      </c>
      <c r="F14" s="22">
        <f t="shared" si="1"/>
        <v>100</v>
      </c>
      <c r="G14" s="237"/>
      <c r="H14" s="234"/>
    </row>
    <row r="15" spans="1:8" x14ac:dyDescent="0.25">
      <c r="A15" s="227"/>
      <c r="B15" s="220"/>
      <c r="C15" s="36" t="s">
        <v>9</v>
      </c>
      <c r="D15" s="22">
        <v>197.2</v>
      </c>
      <c r="E15" s="22">
        <v>197.2</v>
      </c>
      <c r="F15" s="22">
        <f t="shared" si="1"/>
        <v>100</v>
      </c>
      <c r="G15" s="237"/>
      <c r="H15" s="234"/>
    </row>
    <row r="16" spans="1:8" x14ac:dyDescent="0.25">
      <c r="A16" s="227"/>
      <c r="B16" s="220"/>
      <c r="C16" s="23" t="s">
        <v>10</v>
      </c>
      <c r="D16" s="22">
        <v>0</v>
      </c>
      <c r="E16" s="22">
        <v>0</v>
      </c>
      <c r="F16" s="22">
        <v>0</v>
      </c>
      <c r="G16" s="237"/>
      <c r="H16" s="234"/>
    </row>
    <row r="17" spans="1:8" x14ac:dyDescent="0.25">
      <c r="A17" s="227"/>
      <c r="B17" s="220"/>
      <c r="C17" s="34" t="s">
        <v>11</v>
      </c>
      <c r="D17" s="22">
        <f t="shared" ref="D17:E17" si="5">SUM(D13:D16)</f>
        <v>3943.3999999999996</v>
      </c>
      <c r="E17" s="22">
        <f t="shared" si="5"/>
        <v>3943.3999999999996</v>
      </c>
      <c r="F17" s="22">
        <f t="shared" si="1"/>
        <v>100</v>
      </c>
      <c r="G17" s="237"/>
      <c r="H17" s="234"/>
    </row>
    <row r="18" spans="1:8" x14ac:dyDescent="0.25">
      <c r="A18" s="218" t="s">
        <v>22</v>
      </c>
      <c r="B18" s="219" t="s">
        <v>175</v>
      </c>
      <c r="C18" s="36" t="s">
        <v>7</v>
      </c>
      <c r="D18" s="22">
        <v>0</v>
      </c>
      <c r="E18" s="22">
        <v>0</v>
      </c>
      <c r="F18" s="22">
        <v>0</v>
      </c>
      <c r="G18" s="237"/>
      <c r="H18" s="234"/>
    </row>
    <row r="19" spans="1:8" x14ac:dyDescent="0.25">
      <c r="A19" s="218"/>
      <c r="B19" s="220"/>
      <c r="C19" s="36" t="s">
        <v>8</v>
      </c>
      <c r="D19" s="22">
        <v>306.5</v>
      </c>
      <c r="E19" s="22">
        <v>306.5</v>
      </c>
      <c r="F19" s="22">
        <f t="shared" si="1"/>
        <v>100</v>
      </c>
      <c r="G19" s="237"/>
      <c r="H19" s="234"/>
    </row>
    <row r="20" spans="1:8" x14ac:dyDescent="0.25">
      <c r="A20" s="218"/>
      <c r="B20" s="220"/>
      <c r="C20" s="36" t="s">
        <v>9</v>
      </c>
      <c r="D20" s="22">
        <v>16.2</v>
      </c>
      <c r="E20" s="22">
        <v>16.2</v>
      </c>
      <c r="F20" s="22">
        <f t="shared" si="1"/>
        <v>100</v>
      </c>
      <c r="G20" s="237"/>
      <c r="H20" s="234"/>
    </row>
    <row r="21" spans="1:8" x14ac:dyDescent="0.25">
      <c r="A21" s="218"/>
      <c r="B21" s="220"/>
      <c r="C21" s="23" t="s">
        <v>10</v>
      </c>
      <c r="D21" s="22">
        <v>0</v>
      </c>
      <c r="E21" s="22">
        <v>0</v>
      </c>
      <c r="F21" s="22">
        <v>0</v>
      </c>
      <c r="G21" s="237"/>
      <c r="H21" s="234"/>
    </row>
    <row r="22" spans="1:8" x14ac:dyDescent="0.25">
      <c r="A22" s="218"/>
      <c r="B22" s="220"/>
      <c r="C22" s="34" t="s">
        <v>11</v>
      </c>
      <c r="D22" s="22">
        <f t="shared" ref="D22:E22" si="6">SUM(D18:D21)</f>
        <v>322.7</v>
      </c>
      <c r="E22" s="22">
        <f t="shared" si="6"/>
        <v>322.7</v>
      </c>
      <c r="F22" s="22">
        <f t="shared" si="1"/>
        <v>100</v>
      </c>
      <c r="G22" s="238"/>
      <c r="H22" s="234"/>
    </row>
    <row r="23" spans="1:8" ht="21" customHeight="1" x14ac:dyDescent="0.25">
      <c r="A23" s="224" t="s">
        <v>24</v>
      </c>
      <c r="B23" s="228" t="s">
        <v>176</v>
      </c>
      <c r="C23" s="36" t="s">
        <v>7</v>
      </c>
      <c r="D23" s="22">
        <v>0</v>
      </c>
      <c r="E23" s="22">
        <v>0</v>
      </c>
      <c r="F23" s="22">
        <v>0</v>
      </c>
      <c r="G23" s="221" t="s">
        <v>290</v>
      </c>
      <c r="H23" s="234"/>
    </row>
    <row r="24" spans="1:8" ht="21" customHeight="1" x14ac:dyDescent="0.25">
      <c r="A24" s="224"/>
      <c r="B24" s="228"/>
      <c r="C24" s="36" t="s">
        <v>8</v>
      </c>
      <c r="D24" s="22">
        <v>0</v>
      </c>
      <c r="E24" s="22">
        <v>0</v>
      </c>
      <c r="F24" s="22">
        <v>0</v>
      </c>
      <c r="G24" s="221"/>
      <c r="H24" s="234"/>
    </row>
    <row r="25" spans="1:8" ht="21" customHeight="1" x14ac:dyDescent="0.25">
      <c r="A25" s="224"/>
      <c r="B25" s="228"/>
      <c r="C25" s="36" t="s">
        <v>9</v>
      </c>
      <c r="D25" s="22">
        <v>1109.3</v>
      </c>
      <c r="E25" s="22">
        <v>236.5</v>
      </c>
      <c r="F25" s="22">
        <f t="shared" si="1"/>
        <v>21.319751194446948</v>
      </c>
      <c r="G25" s="221"/>
      <c r="H25" s="234"/>
    </row>
    <row r="26" spans="1:8" ht="21" customHeight="1" x14ac:dyDescent="0.25">
      <c r="A26" s="224"/>
      <c r="B26" s="228"/>
      <c r="C26" s="23" t="s">
        <v>10</v>
      </c>
      <c r="D26" s="22">
        <v>0</v>
      </c>
      <c r="E26" s="22">
        <v>0</v>
      </c>
      <c r="F26" s="22">
        <v>0</v>
      </c>
      <c r="G26" s="221"/>
      <c r="H26" s="234"/>
    </row>
    <row r="27" spans="1:8" ht="21" customHeight="1" x14ac:dyDescent="0.25">
      <c r="A27" s="224"/>
      <c r="B27" s="228"/>
      <c r="C27" s="34" t="s">
        <v>11</v>
      </c>
      <c r="D27" s="22">
        <f t="shared" ref="D27:E27" si="7">SUM(D23:D26)</f>
        <v>1109.3</v>
      </c>
      <c r="E27" s="22">
        <f t="shared" si="7"/>
        <v>236.5</v>
      </c>
      <c r="F27" s="22">
        <f t="shared" si="1"/>
        <v>21.319751194446948</v>
      </c>
      <c r="G27" s="221"/>
      <c r="H27" s="234"/>
    </row>
    <row r="28" spans="1:8" x14ac:dyDescent="0.25">
      <c r="A28" s="222" t="s">
        <v>68</v>
      </c>
      <c r="B28" s="221" t="s">
        <v>177</v>
      </c>
      <c r="C28" s="36" t="s">
        <v>7</v>
      </c>
      <c r="D28" s="25">
        <v>0</v>
      </c>
      <c r="E28" s="25">
        <v>0</v>
      </c>
      <c r="F28" s="22">
        <v>0</v>
      </c>
      <c r="G28" s="223" t="s">
        <v>178</v>
      </c>
      <c r="H28" s="234"/>
    </row>
    <row r="29" spans="1:8" x14ac:dyDescent="0.25">
      <c r="A29" s="222"/>
      <c r="B29" s="221"/>
      <c r="C29" s="36" t="s">
        <v>8</v>
      </c>
      <c r="D29" s="25">
        <v>0</v>
      </c>
      <c r="E29" s="25">
        <v>0</v>
      </c>
      <c r="F29" s="22">
        <v>0</v>
      </c>
      <c r="G29" s="223"/>
      <c r="H29" s="234"/>
    </row>
    <row r="30" spans="1:8" x14ac:dyDescent="0.25">
      <c r="A30" s="222"/>
      <c r="B30" s="221"/>
      <c r="C30" s="36" t="s">
        <v>9</v>
      </c>
      <c r="D30" s="25">
        <v>1500</v>
      </c>
      <c r="E30" s="25">
        <v>0</v>
      </c>
      <c r="F30" s="22">
        <f t="shared" si="1"/>
        <v>0</v>
      </c>
      <c r="G30" s="223"/>
      <c r="H30" s="234"/>
    </row>
    <row r="31" spans="1:8" x14ac:dyDescent="0.25">
      <c r="A31" s="222"/>
      <c r="B31" s="221"/>
      <c r="C31" s="23" t="s">
        <v>10</v>
      </c>
      <c r="D31" s="25">
        <v>0</v>
      </c>
      <c r="E31" s="25">
        <v>0</v>
      </c>
      <c r="F31" s="22">
        <v>0</v>
      </c>
      <c r="G31" s="223"/>
      <c r="H31" s="234"/>
    </row>
    <row r="32" spans="1:8" x14ac:dyDescent="0.25">
      <c r="A32" s="222"/>
      <c r="B32" s="221"/>
      <c r="C32" s="34" t="s">
        <v>11</v>
      </c>
      <c r="D32" s="22">
        <f t="shared" ref="D32:E32" si="8">SUM(D28:D31)</f>
        <v>1500</v>
      </c>
      <c r="E32" s="24">
        <f t="shared" si="8"/>
        <v>0</v>
      </c>
      <c r="F32" s="22">
        <f t="shared" si="1"/>
        <v>0</v>
      </c>
      <c r="G32" s="223"/>
      <c r="H32" s="234"/>
    </row>
    <row r="33" spans="1:8" ht="25.5" customHeight="1" x14ac:dyDescent="0.25">
      <c r="A33" s="225" t="s">
        <v>55</v>
      </c>
      <c r="B33" s="235" t="s">
        <v>179</v>
      </c>
      <c r="C33" s="36" t="s">
        <v>7</v>
      </c>
      <c r="D33" s="25">
        <f t="shared" ref="D33:E36" si="9">D38</f>
        <v>0</v>
      </c>
      <c r="E33" s="25">
        <f t="shared" si="9"/>
        <v>0</v>
      </c>
      <c r="F33" s="22">
        <v>0</v>
      </c>
      <c r="G33" s="216"/>
      <c r="H33" s="217"/>
    </row>
    <row r="34" spans="1:8" x14ac:dyDescent="0.25">
      <c r="A34" s="225"/>
      <c r="B34" s="235"/>
      <c r="C34" s="36" t="s">
        <v>8</v>
      </c>
      <c r="D34" s="25">
        <f t="shared" si="9"/>
        <v>0</v>
      </c>
      <c r="E34" s="25">
        <f t="shared" si="9"/>
        <v>0</v>
      </c>
      <c r="F34" s="22">
        <v>0</v>
      </c>
      <c r="G34" s="216"/>
      <c r="H34" s="217"/>
    </row>
    <row r="35" spans="1:8" x14ac:dyDescent="0.25">
      <c r="A35" s="225"/>
      <c r="B35" s="235"/>
      <c r="C35" s="36" t="s">
        <v>9</v>
      </c>
      <c r="D35" s="25">
        <f t="shared" si="9"/>
        <v>100</v>
      </c>
      <c r="E35" s="25">
        <f t="shared" si="9"/>
        <v>0</v>
      </c>
      <c r="F35" s="22">
        <f t="shared" si="1"/>
        <v>0</v>
      </c>
      <c r="G35" s="216"/>
      <c r="H35" s="217"/>
    </row>
    <row r="36" spans="1:8" x14ac:dyDescent="0.25">
      <c r="A36" s="225"/>
      <c r="B36" s="235"/>
      <c r="C36" s="23" t="s">
        <v>10</v>
      </c>
      <c r="D36" s="25">
        <f t="shared" si="9"/>
        <v>0</v>
      </c>
      <c r="E36" s="25">
        <f t="shared" si="9"/>
        <v>0</v>
      </c>
      <c r="F36" s="22">
        <v>0</v>
      </c>
      <c r="G36" s="216"/>
      <c r="H36" s="217"/>
    </row>
    <row r="37" spans="1:8" x14ac:dyDescent="0.25">
      <c r="A37" s="225"/>
      <c r="B37" s="235"/>
      <c r="C37" s="35" t="s">
        <v>11</v>
      </c>
      <c r="D37" s="24">
        <f t="shared" ref="D37:E37" si="10">SUM(D33:D36)</f>
        <v>100</v>
      </c>
      <c r="E37" s="24">
        <f t="shared" si="10"/>
        <v>0</v>
      </c>
      <c r="F37" s="24">
        <f t="shared" si="1"/>
        <v>0</v>
      </c>
      <c r="G37" s="216"/>
      <c r="H37" s="217"/>
    </row>
    <row r="38" spans="1:8" ht="24.95" customHeight="1" x14ac:dyDescent="0.25">
      <c r="A38" s="224" t="s">
        <v>180</v>
      </c>
      <c r="B38" s="228" t="s">
        <v>181</v>
      </c>
      <c r="C38" s="36" t="s">
        <v>7</v>
      </c>
      <c r="D38" s="25">
        <v>0</v>
      </c>
      <c r="E38" s="25">
        <v>0</v>
      </c>
      <c r="F38" s="22">
        <v>0</v>
      </c>
      <c r="G38" s="221" t="s">
        <v>373</v>
      </c>
      <c r="H38" s="234" t="s">
        <v>291</v>
      </c>
    </row>
    <row r="39" spans="1:8" ht="24.95" customHeight="1" x14ac:dyDescent="0.25">
      <c r="A39" s="224"/>
      <c r="B39" s="228"/>
      <c r="C39" s="36" t="s">
        <v>8</v>
      </c>
      <c r="D39" s="25">
        <v>0</v>
      </c>
      <c r="E39" s="25">
        <v>0</v>
      </c>
      <c r="F39" s="22">
        <v>0</v>
      </c>
      <c r="G39" s="221"/>
      <c r="H39" s="234"/>
    </row>
    <row r="40" spans="1:8" ht="24.95" customHeight="1" x14ac:dyDescent="0.25">
      <c r="A40" s="224"/>
      <c r="B40" s="228"/>
      <c r="C40" s="36" t="s">
        <v>9</v>
      </c>
      <c r="D40" s="22">
        <v>100</v>
      </c>
      <c r="E40" s="22">
        <v>0</v>
      </c>
      <c r="F40" s="22">
        <f t="shared" si="1"/>
        <v>0</v>
      </c>
      <c r="G40" s="221"/>
      <c r="H40" s="234"/>
    </row>
    <row r="41" spans="1:8" ht="24.95" customHeight="1" x14ac:dyDescent="0.25">
      <c r="A41" s="224"/>
      <c r="B41" s="228"/>
      <c r="C41" s="23" t="s">
        <v>10</v>
      </c>
      <c r="D41" s="25">
        <v>0</v>
      </c>
      <c r="E41" s="25">
        <v>0</v>
      </c>
      <c r="F41" s="22">
        <v>0</v>
      </c>
      <c r="G41" s="221"/>
      <c r="H41" s="234"/>
    </row>
    <row r="42" spans="1:8" ht="24.95" customHeight="1" x14ac:dyDescent="0.25">
      <c r="A42" s="224"/>
      <c r="B42" s="228"/>
      <c r="C42" s="34" t="s">
        <v>11</v>
      </c>
      <c r="D42" s="22">
        <f t="shared" ref="D42:E42" si="11">SUM(D38:D41)</f>
        <v>100</v>
      </c>
      <c r="E42" s="24">
        <f t="shared" si="11"/>
        <v>0</v>
      </c>
      <c r="F42" s="22">
        <f t="shared" si="1"/>
        <v>0</v>
      </c>
      <c r="G42" s="221"/>
      <c r="H42" s="234"/>
    </row>
  </sheetData>
  <mergeCells count="33">
    <mergeCell ref="H13:H32"/>
    <mergeCell ref="A33:A37"/>
    <mergeCell ref="B33:B37"/>
    <mergeCell ref="A38:A42"/>
    <mergeCell ref="B38:B42"/>
    <mergeCell ref="G38:G42"/>
    <mergeCell ref="H38:H42"/>
    <mergeCell ref="G13:G22"/>
    <mergeCell ref="A3:A7"/>
    <mergeCell ref="B3:B7"/>
    <mergeCell ref="G3:G7"/>
    <mergeCell ref="H3:H7"/>
    <mergeCell ref="A1:B2"/>
    <mergeCell ref="C1:C2"/>
    <mergeCell ref="D1:F1"/>
    <mergeCell ref="G1:G2"/>
    <mergeCell ref="H1:H2"/>
    <mergeCell ref="H8:H12"/>
    <mergeCell ref="G33:G37"/>
    <mergeCell ref="H33:H37"/>
    <mergeCell ref="A18:A22"/>
    <mergeCell ref="B18:B22"/>
    <mergeCell ref="G23:G27"/>
    <mergeCell ref="A28:A32"/>
    <mergeCell ref="B28:B32"/>
    <mergeCell ref="G28:G32"/>
    <mergeCell ref="A23:A27"/>
    <mergeCell ref="A8:A12"/>
    <mergeCell ref="B8:B12"/>
    <mergeCell ref="A13:A17"/>
    <mergeCell ref="B13:B17"/>
    <mergeCell ref="G8:G12"/>
    <mergeCell ref="B23:B27"/>
  </mergeCells>
  <pageMargins left="0.7" right="0.7" top="0.75" bottom="0.75" header="0.3" footer="0.3"/>
  <pageSetup paperSize="9" scale="75" fitToHeight="0" orientation="landscape" r:id="rId1"/>
  <rowBreaks count="1" manualBreakCount="1">
    <brk id="32" max="16383" man="1"/>
  </row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7"/>
  <sheetViews>
    <sheetView topLeftCell="A10" zoomScaleNormal="100" workbookViewId="0">
      <selection activeCell="G39" sqref="G39"/>
    </sheetView>
  </sheetViews>
  <sheetFormatPr defaultRowHeight="15" x14ac:dyDescent="0.25"/>
  <cols>
    <col min="1" max="1" width="3.5703125" bestFit="1" customWidth="1"/>
    <col min="2" max="2" width="34.140625" customWidth="1"/>
    <col min="3" max="3" width="20.7109375" customWidth="1"/>
    <col min="4" max="6" width="12.85546875" customWidth="1"/>
    <col min="7" max="7" width="36.42578125" customWidth="1"/>
    <col min="8" max="8" width="40.28515625" customWidth="1"/>
  </cols>
  <sheetData>
    <row r="1" spans="1:8" ht="15" customHeight="1" x14ac:dyDescent="0.25">
      <c r="A1" s="79" t="s">
        <v>0</v>
      </c>
      <c r="B1" s="79"/>
      <c r="C1" s="79" t="s">
        <v>1</v>
      </c>
      <c r="D1" s="76" t="s">
        <v>279</v>
      </c>
      <c r="E1" s="76"/>
      <c r="F1" s="76"/>
      <c r="G1" s="76" t="s">
        <v>2</v>
      </c>
      <c r="H1" s="78" t="s">
        <v>3</v>
      </c>
    </row>
    <row r="2" spans="1:8" ht="38.25" x14ac:dyDescent="0.25">
      <c r="A2" s="79"/>
      <c r="B2" s="79"/>
      <c r="C2" s="79"/>
      <c r="D2" s="4" t="s">
        <v>12</v>
      </c>
      <c r="E2" s="4" t="s">
        <v>4</v>
      </c>
      <c r="F2" s="4" t="s">
        <v>5</v>
      </c>
      <c r="G2" s="77"/>
      <c r="H2" s="78"/>
    </row>
    <row r="3" spans="1:8" ht="15" customHeight="1" x14ac:dyDescent="0.25">
      <c r="A3" s="76" t="s">
        <v>182</v>
      </c>
      <c r="B3" s="96" t="s">
        <v>183</v>
      </c>
      <c r="C3" s="7" t="s">
        <v>7</v>
      </c>
      <c r="D3" s="15">
        <f t="shared" ref="D3:E6" si="0">D8+D28</f>
        <v>0</v>
      </c>
      <c r="E3" s="15">
        <f t="shared" si="0"/>
        <v>0</v>
      </c>
      <c r="F3" s="13">
        <v>0</v>
      </c>
      <c r="G3" s="68"/>
      <c r="H3" s="69"/>
    </row>
    <row r="4" spans="1:8" ht="15" customHeight="1" x14ac:dyDescent="0.25">
      <c r="A4" s="76"/>
      <c r="B4" s="96">
        <v>0</v>
      </c>
      <c r="C4" s="7" t="s">
        <v>8</v>
      </c>
      <c r="D4" s="15">
        <f t="shared" si="0"/>
        <v>0</v>
      </c>
      <c r="E4" s="15">
        <f t="shared" si="0"/>
        <v>0</v>
      </c>
      <c r="F4" s="13">
        <v>0</v>
      </c>
      <c r="G4" s="68"/>
      <c r="H4" s="69"/>
    </row>
    <row r="5" spans="1:8" ht="15" customHeight="1" x14ac:dyDescent="0.25">
      <c r="A5" s="76"/>
      <c r="B5" s="96">
        <v>0</v>
      </c>
      <c r="C5" s="7" t="s">
        <v>9</v>
      </c>
      <c r="D5" s="15">
        <f t="shared" si="0"/>
        <v>10654.1</v>
      </c>
      <c r="E5" s="15">
        <f t="shared" si="0"/>
        <v>6881.1</v>
      </c>
      <c r="F5" s="13">
        <f t="shared" ref="F5:F37" si="1">E5/D5*100</f>
        <v>64.586403356454326</v>
      </c>
      <c r="G5" s="68"/>
      <c r="H5" s="69"/>
    </row>
    <row r="6" spans="1:8" ht="15" customHeight="1" x14ac:dyDescent="0.25">
      <c r="A6" s="76"/>
      <c r="B6" s="96"/>
      <c r="C6" s="11" t="s">
        <v>10</v>
      </c>
      <c r="D6" s="15">
        <f t="shared" si="0"/>
        <v>0</v>
      </c>
      <c r="E6" s="15">
        <f t="shared" si="0"/>
        <v>0</v>
      </c>
      <c r="F6" s="13">
        <v>0</v>
      </c>
      <c r="G6" s="68"/>
      <c r="H6" s="69"/>
    </row>
    <row r="7" spans="1:8" ht="15" customHeight="1" x14ac:dyDescent="0.25">
      <c r="A7" s="76"/>
      <c r="B7" s="96"/>
      <c r="C7" s="12" t="s">
        <v>11</v>
      </c>
      <c r="D7" s="14">
        <f t="shared" ref="D7:E7" si="2">SUM(D3:D6)</f>
        <v>10654.1</v>
      </c>
      <c r="E7" s="14">
        <f t="shared" si="2"/>
        <v>6881.1</v>
      </c>
      <c r="F7" s="14">
        <f t="shared" si="1"/>
        <v>64.586403356454326</v>
      </c>
      <c r="G7" s="68"/>
      <c r="H7" s="69"/>
    </row>
    <row r="8" spans="1:8" x14ac:dyDescent="0.25">
      <c r="A8" s="79" t="s">
        <v>13</v>
      </c>
      <c r="B8" s="96" t="s">
        <v>184</v>
      </c>
      <c r="C8" s="7" t="s">
        <v>7</v>
      </c>
      <c r="D8" s="15">
        <f t="shared" ref="D8:E11" si="3">D13+D18+D23</f>
        <v>0</v>
      </c>
      <c r="E8" s="15">
        <f t="shared" si="3"/>
        <v>0</v>
      </c>
      <c r="F8" s="13">
        <v>0</v>
      </c>
      <c r="G8" s="68"/>
      <c r="H8" s="239"/>
    </row>
    <row r="9" spans="1:8" x14ac:dyDescent="0.25">
      <c r="A9" s="79"/>
      <c r="B9" s="96"/>
      <c r="C9" s="7" t="s">
        <v>8</v>
      </c>
      <c r="D9" s="15">
        <f t="shared" si="3"/>
        <v>0</v>
      </c>
      <c r="E9" s="15">
        <f t="shared" si="3"/>
        <v>0</v>
      </c>
      <c r="F9" s="13">
        <v>0</v>
      </c>
      <c r="G9" s="68"/>
      <c r="H9" s="239"/>
    </row>
    <row r="10" spans="1:8" x14ac:dyDescent="0.25">
      <c r="A10" s="79"/>
      <c r="B10" s="96"/>
      <c r="C10" s="7" t="s">
        <v>9</v>
      </c>
      <c r="D10" s="15">
        <f t="shared" si="3"/>
        <v>9337.7000000000007</v>
      </c>
      <c r="E10" s="15">
        <f t="shared" si="3"/>
        <v>5759.4000000000005</v>
      </c>
      <c r="F10" s="13">
        <f t="shared" si="1"/>
        <v>61.679000182057685</v>
      </c>
      <c r="G10" s="68"/>
      <c r="H10" s="239"/>
    </row>
    <row r="11" spans="1:8" x14ac:dyDescent="0.25">
      <c r="A11" s="79"/>
      <c r="B11" s="96"/>
      <c r="C11" s="11" t="s">
        <v>10</v>
      </c>
      <c r="D11" s="15">
        <f t="shared" si="3"/>
        <v>0</v>
      </c>
      <c r="E11" s="15">
        <f t="shared" si="3"/>
        <v>0</v>
      </c>
      <c r="F11" s="13">
        <v>0</v>
      </c>
      <c r="G11" s="68"/>
      <c r="H11" s="239"/>
    </row>
    <row r="12" spans="1:8" x14ac:dyDescent="0.25">
      <c r="A12" s="79"/>
      <c r="B12" s="96"/>
      <c r="C12" s="12" t="s">
        <v>11</v>
      </c>
      <c r="D12" s="14">
        <f t="shared" ref="D12:E12" si="4">SUM(D8:D11)</f>
        <v>9337.7000000000007</v>
      </c>
      <c r="E12" s="14">
        <f t="shared" si="4"/>
        <v>5759.4000000000005</v>
      </c>
      <c r="F12" s="14">
        <f t="shared" si="1"/>
        <v>61.679000182057685</v>
      </c>
      <c r="G12" s="68"/>
      <c r="H12" s="239"/>
    </row>
    <row r="13" spans="1:8" ht="18" customHeight="1" x14ac:dyDescent="0.25">
      <c r="A13" s="153" t="s">
        <v>33</v>
      </c>
      <c r="B13" s="68" t="s">
        <v>185</v>
      </c>
      <c r="C13" s="7" t="s">
        <v>7</v>
      </c>
      <c r="D13" s="15">
        <v>0</v>
      </c>
      <c r="E13" s="15">
        <v>0</v>
      </c>
      <c r="F13" s="13">
        <v>0</v>
      </c>
      <c r="G13" s="68" t="s">
        <v>186</v>
      </c>
      <c r="H13" s="239" t="s">
        <v>187</v>
      </c>
    </row>
    <row r="14" spans="1:8" ht="18" customHeight="1" x14ac:dyDescent="0.25">
      <c r="A14" s="240"/>
      <c r="B14" s="241"/>
      <c r="C14" s="7" t="s">
        <v>8</v>
      </c>
      <c r="D14" s="15">
        <v>0</v>
      </c>
      <c r="E14" s="15">
        <v>0</v>
      </c>
      <c r="F14" s="13">
        <v>0</v>
      </c>
      <c r="G14" s="68"/>
      <c r="H14" s="239"/>
    </row>
    <row r="15" spans="1:8" ht="18" customHeight="1" x14ac:dyDescent="0.25">
      <c r="A15" s="240"/>
      <c r="B15" s="241"/>
      <c r="C15" s="7" t="s">
        <v>9</v>
      </c>
      <c r="D15" s="13">
        <v>1372.9</v>
      </c>
      <c r="E15" s="13">
        <v>699</v>
      </c>
      <c r="F15" s="13">
        <f t="shared" si="1"/>
        <v>50.914123388447805</v>
      </c>
      <c r="G15" s="68"/>
      <c r="H15" s="239"/>
    </row>
    <row r="16" spans="1:8" ht="18" customHeight="1" x14ac:dyDescent="0.25">
      <c r="A16" s="240"/>
      <c r="B16" s="241"/>
      <c r="C16" s="11" t="s">
        <v>10</v>
      </c>
      <c r="D16" s="15">
        <v>0</v>
      </c>
      <c r="E16" s="15">
        <v>0</v>
      </c>
      <c r="F16" s="13">
        <v>0</v>
      </c>
      <c r="G16" s="68"/>
      <c r="H16" s="239"/>
    </row>
    <row r="17" spans="1:8" ht="18" customHeight="1" x14ac:dyDescent="0.25">
      <c r="A17" s="240"/>
      <c r="B17" s="241"/>
      <c r="C17" s="8" t="s">
        <v>11</v>
      </c>
      <c r="D17" s="13">
        <f t="shared" ref="D17:E17" si="5">SUM(D13:D16)</f>
        <v>1372.9</v>
      </c>
      <c r="E17" s="13">
        <f t="shared" si="5"/>
        <v>699</v>
      </c>
      <c r="F17" s="13">
        <f t="shared" si="1"/>
        <v>50.914123388447805</v>
      </c>
      <c r="G17" s="68"/>
      <c r="H17" s="239"/>
    </row>
    <row r="18" spans="1:8" ht="24.95" customHeight="1" x14ac:dyDescent="0.25">
      <c r="A18" s="153" t="s">
        <v>35</v>
      </c>
      <c r="B18" s="68" t="s">
        <v>188</v>
      </c>
      <c r="C18" s="7" t="s">
        <v>7</v>
      </c>
      <c r="D18" s="15">
        <v>0</v>
      </c>
      <c r="E18" s="15">
        <v>0</v>
      </c>
      <c r="F18" s="13">
        <v>0</v>
      </c>
      <c r="G18" s="68" t="s">
        <v>189</v>
      </c>
      <c r="H18" s="239" t="s">
        <v>190</v>
      </c>
    </row>
    <row r="19" spans="1:8" ht="24.95" customHeight="1" x14ac:dyDescent="0.25">
      <c r="A19" s="153"/>
      <c r="B19" s="241"/>
      <c r="C19" s="7" t="s">
        <v>8</v>
      </c>
      <c r="D19" s="15">
        <v>0</v>
      </c>
      <c r="E19" s="15">
        <v>0</v>
      </c>
      <c r="F19" s="13">
        <v>0</v>
      </c>
      <c r="G19" s="68"/>
      <c r="H19" s="239"/>
    </row>
    <row r="20" spans="1:8" ht="24.95" customHeight="1" x14ac:dyDescent="0.25">
      <c r="A20" s="153"/>
      <c r="B20" s="241"/>
      <c r="C20" s="7" t="s">
        <v>9</v>
      </c>
      <c r="D20" s="13">
        <v>6327.8</v>
      </c>
      <c r="E20" s="13">
        <v>3591.1</v>
      </c>
      <c r="F20" s="13">
        <f t="shared" si="1"/>
        <v>56.751161541135943</v>
      </c>
      <c r="G20" s="68"/>
      <c r="H20" s="239"/>
    </row>
    <row r="21" spans="1:8" ht="24.95" customHeight="1" x14ac:dyDescent="0.25">
      <c r="A21" s="153"/>
      <c r="B21" s="241"/>
      <c r="C21" s="11" t="s">
        <v>10</v>
      </c>
      <c r="D21" s="15">
        <v>0</v>
      </c>
      <c r="E21" s="15">
        <v>0</v>
      </c>
      <c r="F21" s="13">
        <v>0</v>
      </c>
      <c r="G21" s="68"/>
      <c r="H21" s="239"/>
    </row>
    <row r="22" spans="1:8" ht="24.95" customHeight="1" x14ac:dyDescent="0.25">
      <c r="A22" s="153"/>
      <c r="B22" s="241"/>
      <c r="C22" s="8" t="s">
        <v>11</v>
      </c>
      <c r="D22" s="13">
        <f t="shared" ref="D22:E22" si="6">SUM(D18:D21)</f>
        <v>6327.8</v>
      </c>
      <c r="E22" s="13">
        <f t="shared" si="6"/>
        <v>3591.1</v>
      </c>
      <c r="F22" s="13">
        <f t="shared" si="1"/>
        <v>56.751161541135943</v>
      </c>
      <c r="G22" s="68"/>
      <c r="H22" s="239"/>
    </row>
    <row r="23" spans="1:8" ht="25.5" customHeight="1" x14ac:dyDescent="0.25">
      <c r="A23" s="169" t="s">
        <v>41</v>
      </c>
      <c r="B23" s="113" t="s">
        <v>191</v>
      </c>
      <c r="C23" s="7" t="s">
        <v>7</v>
      </c>
      <c r="D23" s="15">
        <v>0</v>
      </c>
      <c r="E23" s="15">
        <v>0</v>
      </c>
      <c r="F23" s="13">
        <v>0</v>
      </c>
      <c r="G23" s="207" t="s">
        <v>192</v>
      </c>
      <c r="H23" s="145" t="s">
        <v>193</v>
      </c>
    </row>
    <row r="24" spans="1:8" x14ac:dyDescent="0.25">
      <c r="A24" s="170"/>
      <c r="B24" s="114"/>
      <c r="C24" s="7" t="s">
        <v>8</v>
      </c>
      <c r="D24" s="15">
        <v>0</v>
      </c>
      <c r="E24" s="15">
        <v>0</v>
      </c>
      <c r="F24" s="13">
        <v>0</v>
      </c>
      <c r="G24" s="208"/>
      <c r="H24" s="146"/>
    </row>
    <row r="25" spans="1:8" x14ac:dyDescent="0.25">
      <c r="A25" s="170"/>
      <c r="B25" s="114"/>
      <c r="C25" s="7" t="s">
        <v>9</v>
      </c>
      <c r="D25" s="13">
        <v>1637</v>
      </c>
      <c r="E25" s="13">
        <v>1469.3</v>
      </c>
      <c r="F25" s="13">
        <f t="shared" si="1"/>
        <v>89.755650580329871</v>
      </c>
      <c r="G25" s="208"/>
      <c r="H25" s="146"/>
    </row>
    <row r="26" spans="1:8" x14ac:dyDescent="0.25">
      <c r="A26" s="170"/>
      <c r="B26" s="114"/>
      <c r="C26" s="11" t="s">
        <v>10</v>
      </c>
      <c r="D26" s="15">
        <v>0</v>
      </c>
      <c r="E26" s="15">
        <v>0</v>
      </c>
      <c r="F26" s="13">
        <v>0</v>
      </c>
      <c r="G26" s="208"/>
      <c r="H26" s="146"/>
    </row>
    <row r="27" spans="1:8" x14ac:dyDescent="0.25">
      <c r="A27" s="171"/>
      <c r="B27" s="115"/>
      <c r="C27" s="8" t="s">
        <v>11</v>
      </c>
      <c r="D27" s="13">
        <f t="shared" ref="D27:E27" si="7">SUM(D23:D26)</f>
        <v>1637</v>
      </c>
      <c r="E27" s="13">
        <f t="shared" si="7"/>
        <v>1469.3</v>
      </c>
      <c r="F27" s="13">
        <f t="shared" si="1"/>
        <v>89.755650580329871</v>
      </c>
      <c r="G27" s="248"/>
      <c r="H27" s="147"/>
    </row>
    <row r="28" spans="1:8" x14ac:dyDescent="0.25">
      <c r="A28" s="94" t="s">
        <v>18</v>
      </c>
      <c r="B28" s="96" t="s">
        <v>194</v>
      </c>
      <c r="C28" s="7" t="s">
        <v>7</v>
      </c>
      <c r="D28" s="15">
        <f t="shared" ref="D28:E31" si="8">D33</f>
        <v>0</v>
      </c>
      <c r="E28" s="15">
        <f t="shared" si="8"/>
        <v>0</v>
      </c>
      <c r="F28" s="13">
        <v>0</v>
      </c>
      <c r="G28" s="68"/>
      <c r="H28" s="239"/>
    </row>
    <row r="29" spans="1:8" x14ac:dyDescent="0.25">
      <c r="A29" s="94"/>
      <c r="B29" s="96"/>
      <c r="C29" s="7" t="s">
        <v>8</v>
      </c>
      <c r="D29" s="15">
        <f t="shared" si="8"/>
        <v>0</v>
      </c>
      <c r="E29" s="15">
        <f t="shared" si="8"/>
        <v>0</v>
      </c>
      <c r="F29" s="13">
        <v>0</v>
      </c>
      <c r="G29" s="68"/>
      <c r="H29" s="239"/>
    </row>
    <row r="30" spans="1:8" x14ac:dyDescent="0.25">
      <c r="A30" s="94"/>
      <c r="B30" s="96"/>
      <c r="C30" s="7" t="s">
        <v>9</v>
      </c>
      <c r="D30" s="15">
        <f t="shared" si="8"/>
        <v>1316.4</v>
      </c>
      <c r="E30" s="15">
        <f t="shared" si="8"/>
        <v>1121.7</v>
      </c>
      <c r="F30" s="13">
        <f t="shared" si="1"/>
        <v>85.209662716499551</v>
      </c>
      <c r="G30" s="68"/>
      <c r="H30" s="239"/>
    </row>
    <row r="31" spans="1:8" x14ac:dyDescent="0.25">
      <c r="A31" s="94"/>
      <c r="B31" s="96"/>
      <c r="C31" s="11" t="s">
        <v>10</v>
      </c>
      <c r="D31" s="15">
        <f t="shared" si="8"/>
        <v>0</v>
      </c>
      <c r="E31" s="15">
        <f t="shared" si="8"/>
        <v>0</v>
      </c>
      <c r="F31" s="13">
        <v>0</v>
      </c>
      <c r="G31" s="68"/>
      <c r="H31" s="239"/>
    </row>
    <row r="32" spans="1:8" x14ac:dyDescent="0.25">
      <c r="A32" s="94"/>
      <c r="B32" s="96"/>
      <c r="C32" s="12" t="s">
        <v>11</v>
      </c>
      <c r="D32" s="14">
        <f t="shared" ref="D32:E32" si="9">SUM(D28:D31)</f>
        <v>1316.4</v>
      </c>
      <c r="E32" s="14">
        <f t="shared" si="9"/>
        <v>1121.7</v>
      </c>
      <c r="F32" s="14">
        <f t="shared" si="1"/>
        <v>85.209662716499551</v>
      </c>
      <c r="G32" s="68"/>
      <c r="H32" s="239"/>
    </row>
    <row r="33" spans="1:8" ht="25.5" customHeight="1" x14ac:dyDescent="0.25">
      <c r="A33" s="169" t="s">
        <v>20</v>
      </c>
      <c r="B33" s="113" t="s">
        <v>195</v>
      </c>
      <c r="C33" s="7" t="s">
        <v>7</v>
      </c>
      <c r="D33" s="15">
        <v>0</v>
      </c>
      <c r="E33" s="15">
        <v>0</v>
      </c>
      <c r="F33" s="13">
        <v>0</v>
      </c>
      <c r="G33" s="242" t="s">
        <v>374</v>
      </c>
      <c r="H33" s="245" t="s">
        <v>286</v>
      </c>
    </row>
    <row r="34" spans="1:8" x14ac:dyDescent="0.25">
      <c r="A34" s="170"/>
      <c r="B34" s="114"/>
      <c r="C34" s="7" t="s">
        <v>8</v>
      </c>
      <c r="D34" s="15">
        <v>0</v>
      </c>
      <c r="E34" s="15">
        <v>0</v>
      </c>
      <c r="F34" s="13">
        <v>0</v>
      </c>
      <c r="G34" s="243"/>
      <c r="H34" s="246"/>
    </row>
    <row r="35" spans="1:8" x14ac:dyDescent="0.25">
      <c r="A35" s="170"/>
      <c r="B35" s="114"/>
      <c r="C35" s="7" t="s">
        <v>9</v>
      </c>
      <c r="D35" s="13">
        <v>1316.4</v>
      </c>
      <c r="E35" s="13">
        <v>1121.7</v>
      </c>
      <c r="F35" s="13">
        <f t="shared" si="1"/>
        <v>85.209662716499551</v>
      </c>
      <c r="G35" s="243"/>
      <c r="H35" s="246"/>
    </row>
    <row r="36" spans="1:8" x14ac:dyDescent="0.25">
      <c r="A36" s="170"/>
      <c r="B36" s="114"/>
      <c r="C36" s="11" t="s">
        <v>10</v>
      </c>
      <c r="D36" s="15">
        <v>0</v>
      </c>
      <c r="E36" s="15">
        <v>0</v>
      </c>
      <c r="F36" s="13">
        <v>0</v>
      </c>
      <c r="G36" s="243"/>
      <c r="H36" s="246"/>
    </row>
    <row r="37" spans="1:8" x14ac:dyDescent="0.25">
      <c r="A37" s="171"/>
      <c r="B37" s="115"/>
      <c r="C37" s="8" t="s">
        <v>11</v>
      </c>
      <c r="D37" s="13">
        <f t="shared" ref="D37:E37" si="10">SUM(D33:D36)</f>
        <v>1316.4</v>
      </c>
      <c r="E37" s="13">
        <f t="shared" si="10"/>
        <v>1121.7</v>
      </c>
      <c r="F37" s="13">
        <f t="shared" si="1"/>
        <v>85.209662716499551</v>
      </c>
      <c r="G37" s="244"/>
      <c r="H37" s="247"/>
    </row>
  </sheetData>
  <mergeCells count="33">
    <mergeCell ref="A13:A17"/>
    <mergeCell ref="B13:B17"/>
    <mergeCell ref="G18:G22"/>
    <mergeCell ref="G33:G37"/>
    <mergeCell ref="H33:H37"/>
    <mergeCell ref="A18:A22"/>
    <mergeCell ref="B18:B22"/>
    <mergeCell ref="H18:H22"/>
    <mergeCell ref="G23:G27"/>
    <mergeCell ref="H23:H27"/>
    <mergeCell ref="A28:A32"/>
    <mergeCell ref="B28:B32"/>
    <mergeCell ref="G28:G32"/>
    <mergeCell ref="A23:A27"/>
    <mergeCell ref="B23:B27"/>
    <mergeCell ref="A33:A37"/>
    <mergeCell ref="B33:B37"/>
    <mergeCell ref="G13:G17"/>
    <mergeCell ref="H13:H17"/>
    <mergeCell ref="H28:H32"/>
    <mergeCell ref="H3:H7"/>
    <mergeCell ref="H8:H12"/>
    <mergeCell ref="A1:B2"/>
    <mergeCell ref="C1:C2"/>
    <mergeCell ref="D1:F1"/>
    <mergeCell ref="G1:G2"/>
    <mergeCell ref="H1:H2"/>
    <mergeCell ref="A8:A12"/>
    <mergeCell ref="B8:B12"/>
    <mergeCell ref="A3:A7"/>
    <mergeCell ref="B3:B7"/>
    <mergeCell ref="G3:G7"/>
    <mergeCell ref="G8:G12"/>
  </mergeCells>
  <pageMargins left="0.7" right="0.7" top="0.75" bottom="0.75" header="0.3" footer="0.3"/>
  <pageSetup paperSize="9" scale="75" fitToHeight="0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7"/>
  <sheetViews>
    <sheetView topLeftCell="A30" zoomScaleNormal="100" workbookViewId="0">
      <selection activeCell="G33" sqref="G33:G37"/>
    </sheetView>
  </sheetViews>
  <sheetFormatPr defaultRowHeight="15" x14ac:dyDescent="0.25"/>
  <cols>
    <col min="1" max="1" width="5.85546875" bestFit="1" customWidth="1"/>
    <col min="2" max="2" width="35.85546875" customWidth="1"/>
    <col min="3" max="3" width="20.140625" customWidth="1"/>
    <col min="4" max="6" width="12.85546875" customWidth="1"/>
    <col min="7" max="7" width="39.28515625" customWidth="1"/>
    <col min="8" max="8" width="36.7109375" customWidth="1"/>
  </cols>
  <sheetData>
    <row r="1" spans="1:8" ht="15" customHeight="1" x14ac:dyDescent="0.25">
      <c r="A1" s="79" t="s">
        <v>0</v>
      </c>
      <c r="B1" s="79"/>
      <c r="C1" s="79" t="s">
        <v>1</v>
      </c>
      <c r="D1" s="76" t="s">
        <v>279</v>
      </c>
      <c r="E1" s="76"/>
      <c r="F1" s="76"/>
      <c r="G1" s="76" t="s">
        <v>2</v>
      </c>
      <c r="H1" s="78" t="s">
        <v>3</v>
      </c>
    </row>
    <row r="2" spans="1:8" ht="38.25" x14ac:dyDescent="0.25">
      <c r="A2" s="79"/>
      <c r="B2" s="79"/>
      <c r="C2" s="79"/>
      <c r="D2" s="4" t="s">
        <v>12</v>
      </c>
      <c r="E2" s="4" t="s">
        <v>4</v>
      </c>
      <c r="F2" s="4" t="s">
        <v>5</v>
      </c>
      <c r="G2" s="77"/>
      <c r="H2" s="78"/>
    </row>
    <row r="3" spans="1:8" ht="15" customHeight="1" x14ac:dyDescent="0.25">
      <c r="A3" s="76" t="s">
        <v>196</v>
      </c>
      <c r="B3" s="96" t="s">
        <v>197</v>
      </c>
      <c r="C3" s="7" t="s">
        <v>7</v>
      </c>
      <c r="D3" s="15">
        <f t="shared" ref="D3:E6" si="0">D8+D18+D38</f>
        <v>0</v>
      </c>
      <c r="E3" s="15">
        <f t="shared" si="0"/>
        <v>0</v>
      </c>
      <c r="F3" s="13">
        <v>0</v>
      </c>
      <c r="G3" s="68"/>
      <c r="H3" s="69"/>
    </row>
    <row r="4" spans="1:8" ht="15" customHeight="1" x14ac:dyDescent="0.25">
      <c r="A4" s="76"/>
      <c r="B4" s="96">
        <v>0</v>
      </c>
      <c r="C4" s="7" t="s">
        <v>8</v>
      </c>
      <c r="D4" s="15">
        <f t="shared" si="0"/>
        <v>40492.9</v>
      </c>
      <c r="E4" s="15">
        <f t="shared" si="0"/>
        <v>0</v>
      </c>
      <c r="F4" s="13">
        <f t="shared" ref="F4:F47" si="1">E4/D4*100</f>
        <v>0</v>
      </c>
      <c r="G4" s="68"/>
      <c r="H4" s="69"/>
    </row>
    <row r="5" spans="1:8" ht="15" customHeight="1" x14ac:dyDescent="0.25">
      <c r="A5" s="76"/>
      <c r="B5" s="96">
        <v>0</v>
      </c>
      <c r="C5" s="7" t="s">
        <v>9</v>
      </c>
      <c r="D5" s="15">
        <f t="shared" si="0"/>
        <v>431059.20000000001</v>
      </c>
      <c r="E5" s="15">
        <f t="shared" si="0"/>
        <v>141280.9</v>
      </c>
      <c r="F5" s="13">
        <f t="shared" si="1"/>
        <v>32.775289333808438</v>
      </c>
      <c r="G5" s="68"/>
      <c r="H5" s="69"/>
    </row>
    <row r="6" spans="1:8" ht="15" customHeight="1" x14ac:dyDescent="0.25">
      <c r="A6" s="76"/>
      <c r="B6" s="96"/>
      <c r="C6" s="11" t="s">
        <v>10</v>
      </c>
      <c r="D6" s="15">
        <f t="shared" si="0"/>
        <v>0</v>
      </c>
      <c r="E6" s="15">
        <f t="shared" si="0"/>
        <v>0</v>
      </c>
      <c r="F6" s="13">
        <v>0</v>
      </c>
      <c r="G6" s="68"/>
      <c r="H6" s="69"/>
    </row>
    <row r="7" spans="1:8" ht="15" customHeight="1" x14ac:dyDescent="0.25">
      <c r="A7" s="76"/>
      <c r="B7" s="96"/>
      <c r="C7" s="12" t="s">
        <v>11</v>
      </c>
      <c r="D7" s="14">
        <f t="shared" ref="D7:E7" si="2">SUM(D3:D6)</f>
        <v>471552.10000000003</v>
      </c>
      <c r="E7" s="14">
        <f t="shared" si="2"/>
        <v>141280.9</v>
      </c>
      <c r="F7" s="14">
        <f t="shared" si="1"/>
        <v>29.960825113492227</v>
      </c>
      <c r="G7" s="68"/>
      <c r="H7" s="69"/>
    </row>
    <row r="8" spans="1:8" ht="15.95" customHeight="1" x14ac:dyDescent="0.25">
      <c r="A8" s="79" t="s">
        <v>13</v>
      </c>
      <c r="B8" s="96" t="s">
        <v>198</v>
      </c>
      <c r="C8" s="7" t="s">
        <v>7</v>
      </c>
      <c r="D8" s="15">
        <f t="shared" ref="D8:E11" si="3">D13</f>
        <v>0</v>
      </c>
      <c r="E8" s="15">
        <f t="shared" si="3"/>
        <v>0</v>
      </c>
      <c r="F8" s="13">
        <v>0</v>
      </c>
      <c r="G8" s="68"/>
      <c r="H8" s="239"/>
    </row>
    <row r="9" spans="1:8" ht="15.95" customHeight="1" x14ac:dyDescent="0.25">
      <c r="A9" s="79"/>
      <c r="B9" s="96"/>
      <c r="C9" s="7" t="s">
        <v>8</v>
      </c>
      <c r="D9" s="15">
        <f t="shared" si="3"/>
        <v>0</v>
      </c>
      <c r="E9" s="15">
        <f t="shared" si="3"/>
        <v>0</v>
      </c>
      <c r="F9" s="13">
        <v>0</v>
      </c>
      <c r="G9" s="68"/>
      <c r="H9" s="239"/>
    </row>
    <row r="10" spans="1:8" ht="15.95" customHeight="1" x14ac:dyDescent="0.25">
      <c r="A10" s="79"/>
      <c r="B10" s="96"/>
      <c r="C10" s="7" t="s">
        <v>9</v>
      </c>
      <c r="D10" s="15">
        <f t="shared" si="3"/>
        <v>105133.7</v>
      </c>
      <c r="E10" s="15">
        <f t="shared" si="3"/>
        <v>56630.6</v>
      </c>
      <c r="F10" s="13">
        <f t="shared" si="1"/>
        <v>53.865316259201379</v>
      </c>
      <c r="G10" s="68"/>
      <c r="H10" s="239"/>
    </row>
    <row r="11" spans="1:8" ht="15.95" customHeight="1" x14ac:dyDescent="0.25">
      <c r="A11" s="79"/>
      <c r="B11" s="96"/>
      <c r="C11" s="11" t="s">
        <v>10</v>
      </c>
      <c r="D11" s="15">
        <f t="shared" si="3"/>
        <v>0</v>
      </c>
      <c r="E11" s="15">
        <f t="shared" si="3"/>
        <v>0</v>
      </c>
      <c r="F11" s="13">
        <v>0</v>
      </c>
      <c r="G11" s="68"/>
      <c r="H11" s="239"/>
    </row>
    <row r="12" spans="1:8" ht="15.95" customHeight="1" x14ac:dyDescent="0.25">
      <c r="A12" s="79"/>
      <c r="B12" s="96"/>
      <c r="C12" s="12" t="s">
        <v>11</v>
      </c>
      <c r="D12" s="14">
        <f t="shared" ref="D12:E12" si="4">SUM(D8:D11)</f>
        <v>105133.7</v>
      </c>
      <c r="E12" s="14">
        <f t="shared" si="4"/>
        <v>56630.6</v>
      </c>
      <c r="F12" s="14">
        <f t="shared" si="1"/>
        <v>53.865316259201379</v>
      </c>
      <c r="G12" s="68"/>
      <c r="H12" s="239"/>
    </row>
    <row r="13" spans="1:8" ht="15" customHeight="1" x14ac:dyDescent="0.25">
      <c r="A13" s="153" t="s">
        <v>33</v>
      </c>
      <c r="B13" s="250" t="s">
        <v>199</v>
      </c>
      <c r="C13" s="7" t="s">
        <v>7</v>
      </c>
      <c r="D13" s="15">
        <v>0</v>
      </c>
      <c r="E13" s="15">
        <v>0</v>
      </c>
      <c r="F13" s="13">
        <v>0</v>
      </c>
      <c r="G13" s="249" t="s">
        <v>200</v>
      </c>
      <c r="H13" s="69" t="s">
        <v>287</v>
      </c>
    </row>
    <row r="14" spans="1:8" x14ac:dyDescent="0.25">
      <c r="A14" s="153"/>
      <c r="B14" s="250"/>
      <c r="C14" s="7" t="s">
        <v>8</v>
      </c>
      <c r="D14" s="15">
        <v>0</v>
      </c>
      <c r="E14" s="15">
        <v>0</v>
      </c>
      <c r="F14" s="13">
        <v>0</v>
      </c>
      <c r="G14" s="249"/>
      <c r="H14" s="69"/>
    </row>
    <row r="15" spans="1:8" x14ac:dyDescent="0.25">
      <c r="A15" s="153"/>
      <c r="B15" s="250"/>
      <c r="C15" s="7" t="s">
        <v>9</v>
      </c>
      <c r="D15" s="13">
        <v>105133.7</v>
      </c>
      <c r="E15" s="13">
        <v>56630.6</v>
      </c>
      <c r="F15" s="13">
        <f t="shared" si="1"/>
        <v>53.865316259201379</v>
      </c>
      <c r="G15" s="249"/>
      <c r="H15" s="69"/>
    </row>
    <row r="16" spans="1:8" x14ac:dyDescent="0.25">
      <c r="A16" s="153"/>
      <c r="B16" s="250"/>
      <c r="C16" s="11" t="s">
        <v>10</v>
      </c>
      <c r="D16" s="15">
        <v>0</v>
      </c>
      <c r="E16" s="15">
        <v>0</v>
      </c>
      <c r="F16" s="13">
        <v>0</v>
      </c>
      <c r="G16" s="249"/>
      <c r="H16" s="69"/>
    </row>
    <row r="17" spans="1:8" x14ac:dyDescent="0.25">
      <c r="A17" s="153"/>
      <c r="B17" s="250"/>
      <c r="C17" s="12" t="s">
        <v>11</v>
      </c>
      <c r="D17" s="13">
        <f t="shared" ref="D17:E17" si="5">SUM(D13:D16)</f>
        <v>105133.7</v>
      </c>
      <c r="E17" s="13">
        <f t="shared" si="5"/>
        <v>56630.6</v>
      </c>
      <c r="F17" s="13">
        <f t="shared" si="1"/>
        <v>53.865316259201379</v>
      </c>
      <c r="G17" s="249"/>
      <c r="H17" s="69"/>
    </row>
    <row r="18" spans="1:8" ht="15" customHeight="1" x14ac:dyDescent="0.25">
      <c r="A18" s="94" t="s">
        <v>18</v>
      </c>
      <c r="B18" s="96" t="s">
        <v>201</v>
      </c>
      <c r="C18" s="7" t="s">
        <v>7</v>
      </c>
      <c r="D18" s="15">
        <f t="shared" ref="D18:E21" si="6">D23+D28+D33</f>
        <v>0</v>
      </c>
      <c r="E18" s="15">
        <f t="shared" si="6"/>
        <v>0</v>
      </c>
      <c r="F18" s="13">
        <v>0</v>
      </c>
      <c r="G18" s="68"/>
      <c r="H18" s="69" t="s">
        <v>288</v>
      </c>
    </row>
    <row r="19" spans="1:8" x14ac:dyDescent="0.25">
      <c r="A19" s="94"/>
      <c r="B19" s="96"/>
      <c r="C19" s="7" t="s">
        <v>8</v>
      </c>
      <c r="D19" s="15">
        <f t="shared" si="6"/>
        <v>40492.9</v>
      </c>
      <c r="E19" s="15">
        <f t="shared" si="6"/>
        <v>0</v>
      </c>
      <c r="F19" s="13">
        <f t="shared" si="1"/>
        <v>0</v>
      </c>
      <c r="G19" s="68"/>
      <c r="H19" s="69"/>
    </row>
    <row r="20" spans="1:8" x14ac:dyDescent="0.25">
      <c r="A20" s="94"/>
      <c r="B20" s="96"/>
      <c r="C20" s="7" t="s">
        <v>9</v>
      </c>
      <c r="D20" s="15">
        <f t="shared" si="6"/>
        <v>324667.3</v>
      </c>
      <c r="E20" s="15">
        <f>E25+E30+E35</f>
        <v>84250</v>
      </c>
      <c r="F20" s="13">
        <f t="shared" si="1"/>
        <v>25.949641371336135</v>
      </c>
      <c r="G20" s="68"/>
      <c r="H20" s="69"/>
    </row>
    <row r="21" spans="1:8" x14ac:dyDescent="0.25">
      <c r="A21" s="94"/>
      <c r="B21" s="96"/>
      <c r="C21" s="11" t="s">
        <v>10</v>
      </c>
      <c r="D21" s="15">
        <f t="shared" si="6"/>
        <v>0</v>
      </c>
      <c r="E21" s="15">
        <f t="shared" si="6"/>
        <v>0</v>
      </c>
      <c r="F21" s="13">
        <v>0</v>
      </c>
      <c r="G21" s="68"/>
      <c r="H21" s="69"/>
    </row>
    <row r="22" spans="1:8" x14ac:dyDescent="0.25">
      <c r="A22" s="94"/>
      <c r="B22" s="96"/>
      <c r="C22" s="12" t="s">
        <v>11</v>
      </c>
      <c r="D22" s="14">
        <f t="shared" ref="D22:E22" si="7">SUM(D18:D21)</f>
        <v>365160.2</v>
      </c>
      <c r="E22" s="14">
        <f t="shared" si="7"/>
        <v>84250</v>
      </c>
      <c r="F22" s="14">
        <f t="shared" si="1"/>
        <v>23.072065356520234</v>
      </c>
      <c r="G22" s="68"/>
      <c r="H22" s="69"/>
    </row>
    <row r="23" spans="1:8" ht="36.950000000000003" customHeight="1" x14ac:dyDescent="0.25">
      <c r="A23" s="89" t="s">
        <v>20</v>
      </c>
      <c r="B23" s="68" t="s">
        <v>202</v>
      </c>
      <c r="C23" s="7" t="s">
        <v>7</v>
      </c>
      <c r="D23" s="15">
        <v>0</v>
      </c>
      <c r="E23" s="15">
        <v>0</v>
      </c>
      <c r="F23" s="13">
        <v>0</v>
      </c>
      <c r="G23" s="249" t="s">
        <v>203</v>
      </c>
      <c r="H23" s="69"/>
    </row>
    <row r="24" spans="1:8" ht="36.950000000000003" customHeight="1" x14ac:dyDescent="0.25">
      <c r="A24" s="89"/>
      <c r="B24" s="68"/>
      <c r="C24" s="7" t="s">
        <v>8</v>
      </c>
      <c r="D24" s="13">
        <v>0</v>
      </c>
      <c r="E24" s="13">
        <v>0</v>
      </c>
      <c r="F24" s="13">
        <v>0</v>
      </c>
      <c r="G24" s="249"/>
      <c r="H24" s="69"/>
    </row>
    <row r="25" spans="1:8" ht="36.950000000000003" customHeight="1" x14ac:dyDescent="0.25">
      <c r="A25" s="89"/>
      <c r="B25" s="68"/>
      <c r="C25" s="7" t="s">
        <v>9</v>
      </c>
      <c r="D25" s="13">
        <v>104113.2</v>
      </c>
      <c r="E25" s="13">
        <v>53506.9</v>
      </c>
      <c r="F25" s="13">
        <f t="shared" si="1"/>
        <v>51.393003000580137</v>
      </c>
      <c r="G25" s="249"/>
      <c r="H25" s="69"/>
    </row>
    <row r="26" spans="1:8" ht="36.950000000000003" customHeight="1" x14ac:dyDescent="0.25">
      <c r="A26" s="89"/>
      <c r="B26" s="68"/>
      <c r="C26" s="11" t="s">
        <v>10</v>
      </c>
      <c r="D26" s="13">
        <v>0</v>
      </c>
      <c r="E26" s="13">
        <v>0</v>
      </c>
      <c r="F26" s="13">
        <v>0</v>
      </c>
      <c r="G26" s="249"/>
      <c r="H26" s="69"/>
    </row>
    <row r="27" spans="1:8" ht="36.950000000000003" customHeight="1" x14ac:dyDescent="0.25">
      <c r="A27" s="89"/>
      <c r="B27" s="68"/>
      <c r="C27" s="8" t="s">
        <v>11</v>
      </c>
      <c r="D27" s="13">
        <f t="shared" ref="D27:E27" si="8">SUM(D23:D26)</f>
        <v>104113.2</v>
      </c>
      <c r="E27" s="13">
        <f t="shared" si="8"/>
        <v>53506.9</v>
      </c>
      <c r="F27" s="13">
        <f t="shared" si="1"/>
        <v>51.393003000580137</v>
      </c>
      <c r="G27" s="249"/>
      <c r="H27" s="69"/>
    </row>
    <row r="28" spans="1:8" ht="93" customHeight="1" x14ac:dyDescent="0.25">
      <c r="A28" s="89" t="s">
        <v>22</v>
      </c>
      <c r="B28" s="68" t="s">
        <v>204</v>
      </c>
      <c r="C28" s="7" t="str">
        <f>C18</f>
        <v>федеральный бюджет</v>
      </c>
      <c r="D28" s="13">
        <v>0</v>
      </c>
      <c r="E28" s="13">
        <v>0</v>
      </c>
      <c r="F28" s="13">
        <v>0</v>
      </c>
      <c r="G28" s="68" t="s">
        <v>337</v>
      </c>
      <c r="H28" s="69"/>
    </row>
    <row r="29" spans="1:8" ht="93" customHeight="1" x14ac:dyDescent="0.25">
      <c r="A29" s="257"/>
      <c r="B29" s="210"/>
      <c r="C29" s="7" t="str">
        <f>C19</f>
        <v>окружной бюджет</v>
      </c>
      <c r="D29" s="13">
        <v>40492.9</v>
      </c>
      <c r="E29" s="13">
        <v>0</v>
      </c>
      <c r="F29" s="13">
        <f t="shared" si="1"/>
        <v>0</v>
      </c>
      <c r="G29" s="258"/>
      <c r="H29" s="69"/>
    </row>
    <row r="30" spans="1:8" ht="93" customHeight="1" x14ac:dyDescent="0.25">
      <c r="A30" s="257"/>
      <c r="B30" s="210"/>
      <c r="C30" s="7" t="str">
        <f>C20</f>
        <v>городской бюджет</v>
      </c>
      <c r="D30" s="13">
        <v>66634.3</v>
      </c>
      <c r="E30" s="13">
        <v>30618.1</v>
      </c>
      <c r="F30" s="13">
        <f t="shared" si="1"/>
        <v>45.949458462083335</v>
      </c>
      <c r="G30" s="258"/>
      <c r="H30" s="69"/>
    </row>
    <row r="31" spans="1:8" ht="93" customHeight="1" x14ac:dyDescent="0.25">
      <c r="A31" s="257"/>
      <c r="B31" s="210"/>
      <c r="C31" s="7" t="str">
        <f>C21</f>
        <v>другие источники</v>
      </c>
      <c r="D31" s="13">
        <v>0</v>
      </c>
      <c r="E31" s="13">
        <v>0</v>
      </c>
      <c r="F31" s="13">
        <v>0</v>
      </c>
      <c r="G31" s="258"/>
      <c r="H31" s="69"/>
    </row>
    <row r="32" spans="1:8" ht="93" customHeight="1" x14ac:dyDescent="0.25">
      <c r="A32" s="257"/>
      <c r="B32" s="210"/>
      <c r="C32" s="7" t="str">
        <f>C22</f>
        <v>всего:</v>
      </c>
      <c r="D32" s="13">
        <f t="shared" ref="D32:E32" si="9">SUM(D28:D31)</f>
        <v>107127.20000000001</v>
      </c>
      <c r="E32" s="13">
        <f t="shared" si="9"/>
        <v>30618.1</v>
      </c>
      <c r="F32" s="13">
        <f t="shared" si="1"/>
        <v>28.581069980359793</v>
      </c>
      <c r="G32" s="258"/>
      <c r="H32" s="69"/>
    </row>
    <row r="33" spans="1:8" ht="35.1" customHeight="1" x14ac:dyDescent="0.25">
      <c r="A33" s="89" t="s">
        <v>24</v>
      </c>
      <c r="B33" s="68" t="s">
        <v>205</v>
      </c>
      <c r="C33" s="7" t="str">
        <f>C18</f>
        <v>федеральный бюджет</v>
      </c>
      <c r="D33" s="13">
        <v>0</v>
      </c>
      <c r="E33" s="13">
        <v>0</v>
      </c>
      <c r="F33" s="13">
        <v>0</v>
      </c>
      <c r="G33" s="68" t="s">
        <v>375</v>
      </c>
      <c r="H33" s="69"/>
    </row>
    <row r="34" spans="1:8" ht="35.1" customHeight="1" x14ac:dyDescent="0.25">
      <c r="A34" s="257"/>
      <c r="B34" s="262"/>
      <c r="C34" s="7" t="str">
        <f>C19</f>
        <v>окружной бюджет</v>
      </c>
      <c r="D34" s="13">
        <v>0</v>
      </c>
      <c r="E34" s="13">
        <v>0</v>
      </c>
      <c r="F34" s="13">
        <v>0</v>
      </c>
      <c r="G34" s="258"/>
      <c r="H34" s="69"/>
    </row>
    <row r="35" spans="1:8" ht="35.1" customHeight="1" x14ac:dyDescent="0.25">
      <c r="A35" s="257"/>
      <c r="B35" s="262"/>
      <c r="C35" s="7" t="str">
        <f>C20</f>
        <v>городской бюджет</v>
      </c>
      <c r="D35" s="13">
        <v>153919.79999999999</v>
      </c>
      <c r="E35" s="13">
        <v>125</v>
      </c>
      <c r="F35" s="13">
        <f t="shared" si="1"/>
        <v>8.1211124234828791E-2</v>
      </c>
      <c r="G35" s="258"/>
      <c r="H35" s="69"/>
    </row>
    <row r="36" spans="1:8" ht="35.1" customHeight="1" x14ac:dyDescent="0.25">
      <c r="A36" s="257"/>
      <c r="B36" s="262"/>
      <c r="C36" s="7" t="str">
        <f>C21</f>
        <v>другие источники</v>
      </c>
      <c r="D36" s="13">
        <v>0</v>
      </c>
      <c r="E36" s="13">
        <v>0</v>
      </c>
      <c r="F36" s="13">
        <v>0</v>
      </c>
      <c r="G36" s="258"/>
      <c r="H36" s="69"/>
    </row>
    <row r="37" spans="1:8" ht="35.1" customHeight="1" x14ac:dyDescent="0.25">
      <c r="A37" s="257"/>
      <c r="B37" s="262"/>
      <c r="C37" s="7" t="str">
        <f>C22</f>
        <v>всего:</v>
      </c>
      <c r="D37" s="13">
        <f t="shared" ref="D37:E37" si="10">SUM(D33:D36)</f>
        <v>153919.79999999999</v>
      </c>
      <c r="E37" s="13">
        <f t="shared" si="10"/>
        <v>125</v>
      </c>
      <c r="F37" s="13">
        <f t="shared" si="1"/>
        <v>8.1211124234828791E-2</v>
      </c>
      <c r="G37" s="258"/>
      <c r="H37" s="69"/>
    </row>
    <row r="38" spans="1:8" ht="15" customHeight="1" x14ac:dyDescent="0.25">
      <c r="A38" s="94" t="s">
        <v>26</v>
      </c>
      <c r="B38" s="96" t="s">
        <v>206</v>
      </c>
      <c r="C38" s="7" t="str">
        <f t="shared" ref="C38:C42" si="11">C33</f>
        <v>федеральный бюджет</v>
      </c>
      <c r="D38" s="13">
        <f t="shared" ref="D38:E41" si="12">D43</f>
        <v>0</v>
      </c>
      <c r="E38" s="13">
        <f t="shared" si="12"/>
        <v>0</v>
      </c>
      <c r="F38" s="13">
        <v>0</v>
      </c>
      <c r="G38" s="255"/>
      <c r="H38" s="251"/>
    </row>
    <row r="39" spans="1:8" x14ac:dyDescent="0.25">
      <c r="A39" s="253"/>
      <c r="B39" s="254"/>
      <c r="C39" s="7" t="str">
        <f t="shared" si="11"/>
        <v>окружной бюджет</v>
      </c>
      <c r="D39" s="13">
        <f t="shared" si="12"/>
        <v>0</v>
      </c>
      <c r="E39" s="13">
        <f t="shared" si="12"/>
        <v>0</v>
      </c>
      <c r="F39" s="13">
        <v>0</v>
      </c>
      <c r="G39" s="256"/>
      <c r="H39" s="251"/>
    </row>
    <row r="40" spans="1:8" x14ac:dyDescent="0.25">
      <c r="A40" s="253"/>
      <c r="B40" s="254"/>
      <c r="C40" s="7" t="str">
        <f t="shared" si="11"/>
        <v>городской бюджет</v>
      </c>
      <c r="D40" s="13">
        <f t="shared" si="12"/>
        <v>1258.2</v>
      </c>
      <c r="E40" s="13">
        <f t="shared" si="12"/>
        <v>400.3</v>
      </c>
      <c r="F40" s="13">
        <f t="shared" si="1"/>
        <v>31.815291686536323</v>
      </c>
      <c r="G40" s="256"/>
      <c r="H40" s="251"/>
    </row>
    <row r="41" spans="1:8" x14ac:dyDescent="0.25">
      <c r="A41" s="253"/>
      <c r="B41" s="254"/>
      <c r="C41" s="7" t="str">
        <f t="shared" si="11"/>
        <v>другие источники</v>
      </c>
      <c r="D41" s="13">
        <f t="shared" si="12"/>
        <v>0</v>
      </c>
      <c r="E41" s="13">
        <f t="shared" si="12"/>
        <v>0</v>
      </c>
      <c r="F41" s="13">
        <v>0</v>
      </c>
      <c r="G41" s="256"/>
      <c r="H41" s="251"/>
    </row>
    <row r="42" spans="1:8" x14ac:dyDescent="0.25">
      <c r="A42" s="253"/>
      <c r="B42" s="254"/>
      <c r="C42" s="26" t="str">
        <f t="shared" si="11"/>
        <v>всего:</v>
      </c>
      <c r="D42" s="14">
        <f t="shared" ref="D42:E42" si="13">SUM(D38:D41)</f>
        <v>1258.2</v>
      </c>
      <c r="E42" s="14">
        <f t="shared" si="13"/>
        <v>400.3</v>
      </c>
      <c r="F42" s="14">
        <f t="shared" si="1"/>
        <v>31.815291686536323</v>
      </c>
      <c r="G42" s="256"/>
      <c r="H42" s="251"/>
    </row>
    <row r="43" spans="1:8" ht="15" customHeight="1" x14ac:dyDescent="0.25">
      <c r="A43" s="89" t="s">
        <v>28</v>
      </c>
      <c r="B43" s="68" t="s">
        <v>207</v>
      </c>
      <c r="C43" s="7" t="s">
        <v>7</v>
      </c>
      <c r="D43" s="15">
        <v>0</v>
      </c>
      <c r="E43" s="15">
        <v>0</v>
      </c>
      <c r="F43" s="13">
        <v>0</v>
      </c>
      <c r="G43" s="68" t="s">
        <v>208</v>
      </c>
      <c r="H43" s="259" t="s">
        <v>209</v>
      </c>
    </row>
    <row r="44" spans="1:8" x14ac:dyDescent="0.25">
      <c r="A44" s="252"/>
      <c r="B44" s="241"/>
      <c r="C44" s="7" t="s">
        <v>8</v>
      </c>
      <c r="D44" s="15">
        <v>0</v>
      </c>
      <c r="E44" s="15">
        <v>0</v>
      </c>
      <c r="F44" s="13">
        <v>0</v>
      </c>
      <c r="G44" s="68"/>
      <c r="H44" s="260"/>
    </row>
    <row r="45" spans="1:8" x14ac:dyDescent="0.25">
      <c r="A45" s="252"/>
      <c r="B45" s="241"/>
      <c r="C45" s="7" t="s">
        <v>9</v>
      </c>
      <c r="D45" s="13">
        <v>1258.2</v>
      </c>
      <c r="E45" s="13">
        <v>400.3</v>
      </c>
      <c r="F45" s="13">
        <f t="shared" si="1"/>
        <v>31.815291686536323</v>
      </c>
      <c r="G45" s="68"/>
      <c r="H45" s="260"/>
    </row>
    <row r="46" spans="1:8" x14ac:dyDescent="0.25">
      <c r="A46" s="252"/>
      <c r="B46" s="241"/>
      <c r="C46" s="11" t="s">
        <v>10</v>
      </c>
      <c r="D46" s="15">
        <v>0</v>
      </c>
      <c r="E46" s="15">
        <v>0</v>
      </c>
      <c r="F46" s="13">
        <v>0</v>
      </c>
      <c r="G46" s="68"/>
      <c r="H46" s="260"/>
    </row>
    <row r="47" spans="1:8" x14ac:dyDescent="0.25">
      <c r="A47" s="252"/>
      <c r="B47" s="241"/>
      <c r="C47" s="8" t="s">
        <v>11</v>
      </c>
      <c r="D47" s="13">
        <f t="shared" ref="D47:E47" si="14">SUM(D43:D46)</f>
        <v>1258.2</v>
      </c>
      <c r="E47" s="13">
        <f t="shared" si="14"/>
        <v>400.3</v>
      </c>
      <c r="F47" s="13">
        <f t="shared" si="1"/>
        <v>31.815291686536323</v>
      </c>
      <c r="G47" s="68"/>
      <c r="H47" s="261"/>
    </row>
  </sheetData>
  <mergeCells count="38">
    <mergeCell ref="H18:H37"/>
    <mergeCell ref="H38:H42"/>
    <mergeCell ref="A43:A47"/>
    <mergeCell ref="B43:B47"/>
    <mergeCell ref="G43:G47"/>
    <mergeCell ref="A38:A42"/>
    <mergeCell ref="B38:B42"/>
    <mergeCell ref="G38:G42"/>
    <mergeCell ref="A28:A32"/>
    <mergeCell ref="B28:B32"/>
    <mergeCell ref="G28:G32"/>
    <mergeCell ref="A33:A37"/>
    <mergeCell ref="H43:H47"/>
    <mergeCell ref="B33:B37"/>
    <mergeCell ref="G33:G37"/>
    <mergeCell ref="A18:A22"/>
    <mergeCell ref="B18:B22"/>
    <mergeCell ref="G18:G22"/>
    <mergeCell ref="G23:G27"/>
    <mergeCell ref="A23:A27"/>
    <mergeCell ref="B23:B27"/>
    <mergeCell ref="G13:G17"/>
    <mergeCell ref="H13:H17"/>
    <mergeCell ref="A8:A12"/>
    <mergeCell ref="B8:B12"/>
    <mergeCell ref="G8:G12"/>
    <mergeCell ref="H8:H12"/>
    <mergeCell ref="A13:A17"/>
    <mergeCell ref="B13:B17"/>
    <mergeCell ref="A3:A7"/>
    <mergeCell ref="B3:B7"/>
    <mergeCell ref="G3:G7"/>
    <mergeCell ref="H3:H7"/>
    <mergeCell ref="A1:B2"/>
    <mergeCell ref="C1:C2"/>
    <mergeCell ref="D1:F1"/>
    <mergeCell ref="G1:G2"/>
    <mergeCell ref="H1:H2"/>
  </mergeCells>
  <pageMargins left="0.7" right="0.7" top="0.75" bottom="0.75" header="0.3" footer="0.3"/>
  <pageSetup paperSize="9" scale="74" fitToHeight="0" orientation="landscape" r:id="rId1"/>
  <rowBreaks count="2" manualBreakCount="2">
    <brk id="27" max="16383" man="1"/>
    <brk id="37" max="16383" man="1"/>
  </row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2"/>
  <sheetViews>
    <sheetView zoomScaleNormal="100" workbookViewId="0">
      <selection activeCell="H8" sqref="H8:H17"/>
    </sheetView>
  </sheetViews>
  <sheetFormatPr defaultRowHeight="15" x14ac:dyDescent="0.25"/>
  <cols>
    <col min="1" max="1" width="4.85546875" bestFit="1" customWidth="1"/>
    <col min="2" max="2" width="34.140625" customWidth="1"/>
    <col min="3" max="3" width="18.85546875" customWidth="1"/>
    <col min="4" max="6" width="12.85546875" customWidth="1"/>
    <col min="7" max="7" width="36.5703125" customWidth="1"/>
    <col min="8" max="8" width="36.42578125" customWidth="1"/>
  </cols>
  <sheetData>
    <row r="1" spans="1:8" ht="15" customHeight="1" x14ac:dyDescent="0.25">
      <c r="A1" s="79" t="s">
        <v>0</v>
      </c>
      <c r="B1" s="79"/>
      <c r="C1" s="79" t="s">
        <v>1</v>
      </c>
      <c r="D1" s="76" t="s">
        <v>279</v>
      </c>
      <c r="E1" s="76"/>
      <c r="F1" s="76"/>
      <c r="G1" s="76" t="s">
        <v>2</v>
      </c>
      <c r="H1" s="78" t="s">
        <v>3</v>
      </c>
    </row>
    <row r="2" spans="1:8" ht="38.25" x14ac:dyDescent="0.25">
      <c r="A2" s="79"/>
      <c r="B2" s="79"/>
      <c r="C2" s="79"/>
      <c r="D2" s="4" t="s">
        <v>12</v>
      </c>
      <c r="E2" s="4" t="s">
        <v>4</v>
      </c>
      <c r="F2" s="4" t="s">
        <v>5</v>
      </c>
      <c r="G2" s="77"/>
      <c r="H2" s="78"/>
    </row>
    <row r="3" spans="1:8" ht="15" customHeight="1" x14ac:dyDescent="0.25">
      <c r="A3" s="76" t="s">
        <v>210</v>
      </c>
      <c r="B3" s="96" t="s">
        <v>211</v>
      </c>
      <c r="C3" s="7" t="s">
        <v>7</v>
      </c>
      <c r="D3" s="13">
        <f>D8+D18</f>
        <v>0</v>
      </c>
      <c r="E3" s="13">
        <f>E8+E18</f>
        <v>0</v>
      </c>
      <c r="F3" s="13">
        <v>0</v>
      </c>
      <c r="G3" s="68"/>
      <c r="H3" s="69"/>
    </row>
    <row r="4" spans="1:8" ht="15" customHeight="1" x14ac:dyDescent="0.25">
      <c r="A4" s="76"/>
      <c r="B4" s="96">
        <v>0</v>
      </c>
      <c r="C4" s="7" t="s">
        <v>8</v>
      </c>
      <c r="D4" s="13">
        <f t="shared" ref="D4:E6" si="0">D9+D19</f>
        <v>0</v>
      </c>
      <c r="E4" s="13">
        <f t="shared" si="0"/>
        <v>0</v>
      </c>
      <c r="F4" s="13">
        <v>0</v>
      </c>
      <c r="G4" s="68"/>
      <c r="H4" s="69"/>
    </row>
    <row r="5" spans="1:8" ht="15" customHeight="1" x14ac:dyDescent="0.25">
      <c r="A5" s="76"/>
      <c r="B5" s="96">
        <v>0</v>
      </c>
      <c r="C5" s="7" t="s">
        <v>9</v>
      </c>
      <c r="D5" s="13">
        <f t="shared" si="0"/>
        <v>17236.2</v>
      </c>
      <c r="E5" s="13">
        <f t="shared" si="0"/>
        <v>272.8</v>
      </c>
      <c r="F5" s="13">
        <f t="shared" ref="F5:F32" si="1">E5/D5*100</f>
        <v>1.5827154477204952</v>
      </c>
      <c r="G5" s="68"/>
      <c r="H5" s="69"/>
    </row>
    <row r="6" spans="1:8" ht="15" customHeight="1" x14ac:dyDescent="0.25">
      <c r="A6" s="76"/>
      <c r="B6" s="96"/>
      <c r="C6" s="11" t="s">
        <v>10</v>
      </c>
      <c r="D6" s="13">
        <f t="shared" si="0"/>
        <v>0</v>
      </c>
      <c r="E6" s="13">
        <f t="shared" si="0"/>
        <v>0</v>
      </c>
      <c r="F6" s="13">
        <v>0</v>
      </c>
      <c r="G6" s="68"/>
      <c r="H6" s="69"/>
    </row>
    <row r="7" spans="1:8" ht="15" customHeight="1" x14ac:dyDescent="0.25">
      <c r="A7" s="76"/>
      <c r="B7" s="96"/>
      <c r="C7" s="12" t="s">
        <v>11</v>
      </c>
      <c r="D7" s="14">
        <f>SUM(D3:D6)</f>
        <v>17236.2</v>
      </c>
      <c r="E7" s="14">
        <f>SUM(E3:E6)</f>
        <v>272.8</v>
      </c>
      <c r="F7" s="14">
        <f t="shared" si="1"/>
        <v>1.5827154477204952</v>
      </c>
      <c r="G7" s="68"/>
      <c r="H7" s="69"/>
    </row>
    <row r="8" spans="1:8" x14ac:dyDescent="0.25">
      <c r="A8" s="79" t="s">
        <v>13</v>
      </c>
      <c r="B8" s="96" t="s">
        <v>212</v>
      </c>
      <c r="C8" s="7" t="s">
        <v>7</v>
      </c>
      <c r="D8" s="13">
        <f>D13</f>
        <v>0</v>
      </c>
      <c r="E8" s="13">
        <f>E13</f>
        <v>0</v>
      </c>
      <c r="F8" s="13">
        <v>0</v>
      </c>
      <c r="G8" s="198"/>
      <c r="H8" s="69" t="s">
        <v>289</v>
      </c>
    </row>
    <row r="9" spans="1:8" x14ac:dyDescent="0.25">
      <c r="A9" s="79"/>
      <c r="B9" s="96"/>
      <c r="C9" s="7" t="s">
        <v>8</v>
      </c>
      <c r="D9" s="13">
        <f t="shared" ref="D9:E11" si="2">D14</f>
        <v>0</v>
      </c>
      <c r="E9" s="13">
        <f t="shared" si="2"/>
        <v>0</v>
      </c>
      <c r="F9" s="13">
        <v>0</v>
      </c>
      <c r="G9" s="198"/>
      <c r="H9" s="69"/>
    </row>
    <row r="10" spans="1:8" x14ac:dyDescent="0.25">
      <c r="A10" s="79"/>
      <c r="B10" s="96"/>
      <c r="C10" s="7" t="s">
        <v>9</v>
      </c>
      <c r="D10" s="13">
        <f t="shared" si="2"/>
        <v>16093.7</v>
      </c>
      <c r="E10" s="13">
        <f t="shared" si="2"/>
        <v>272.8</v>
      </c>
      <c r="F10" s="13">
        <f t="shared" si="1"/>
        <v>1.6950732274119684</v>
      </c>
      <c r="G10" s="198"/>
      <c r="H10" s="69"/>
    </row>
    <row r="11" spans="1:8" x14ac:dyDescent="0.25">
      <c r="A11" s="79"/>
      <c r="B11" s="96"/>
      <c r="C11" s="11" t="s">
        <v>10</v>
      </c>
      <c r="D11" s="13">
        <f t="shared" si="2"/>
        <v>0</v>
      </c>
      <c r="E11" s="13">
        <f t="shared" si="2"/>
        <v>0</v>
      </c>
      <c r="F11" s="13">
        <v>0</v>
      </c>
      <c r="G11" s="198"/>
      <c r="H11" s="69"/>
    </row>
    <row r="12" spans="1:8" x14ac:dyDescent="0.25">
      <c r="A12" s="79"/>
      <c r="B12" s="96"/>
      <c r="C12" s="12" t="s">
        <v>11</v>
      </c>
      <c r="D12" s="14">
        <f>SUM(D8:D11)</f>
        <v>16093.7</v>
      </c>
      <c r="E12" s="14">
        <f>SUM(E8:E11)</f>
        <v>272.8</v>
      </c>
      <c r="F12" s="14">
        <f t="shared" si="1"/>
        <v>1.6950732274119684</v>
      </c>
      <c r="G12" s="198"/>
      <c r="H12" s="69"/>
    </row>
    <row r="13" spans="1:8" ht="36.950000000000003" customHeight="1" x14ac:dyDescent="0.25">
      <c r="A13" s="153" t="s">
        <v>35</v>
      </c>
      <c r="B13" s="68" t="s">
        <v>213</v>
      </c>
      <c r="C13" s="7" t="s">
        <v>7</v>
      </c>
      <c r="D13" s="13">
        <v>0</v>
      </c>
      <c r="E13" s="13">
        <v>0</v>
      </c>
      <c r="F13" s="13">
        <v>0</v>
      </c>
      <c r="G13" s="68" t="s">
        <v>376</v>
      </c>
      <c r="H13" s="69"/>
    </row>
    <row r="14" spans="1:8" ht="36.950000000000003" customHeight="1" x14ac:dyDescent="0.25">
      <c r="A14" s="153"/>
      <c r="B14" s="68"/>
      <c r="C14" s="7" t="s">
        <v>8</v>
      </c>
      <c r="D14" s="13">
        <v>0</v>
      </c>
      <c r="E14" s="13">
        <v>0</v>
      </c>
      <c r="F14" s="13">
        <v>0</v>
      </c>
      <c r="G14" s="68"/>
      <c r="H14" s="69"/>
    </row>
    <row r="15" spans="1:8" ht="36.950000000000003" customHeight="1" x14ac:dyDescent="0.25">
      <c r="A15" s="153"/>
      <c r="B15" s="68"/>
      <c r="C15" s="7" t="s">
        <v>9</v>
      </c>
      <c r="D15" s="13">
        <v>16093.7</v>
      </c>
      <c r="E15" s="13">
        <v>272.8</v>
      </c>
      <c r="F15" s="13">
        <f t="shared" si="1"/>
        <v>1.6950732274119684</v>
      </c>
      <c r="G15" s="68"/>
      <c r="H15" s="69"/>
    </row>
    <row r="16" spans="1:8" ht="36.950000000000003" customHeight="1" x14ac:dyDescent="0.25">
      <c r="A16" s="153"/>
      <c r="B16" s="68"/>
      <c r="C16" s="11" t="s">
        <v>10</v>
      </c>
      <c r="D16" s="13">
        <v>0</v>
      </c>
      <c r="E16" s="13">
        <v>0</v>
      </c>
      <c r="F16" s="13">
        <v>0</v>
      </c>
      <c r="G16" s="68"/>
      <c r="H16" s="69"/>
    </row>
    <row r="17" spans="1:8" ht="36.950000000000003" customHeight="1" x14ac:dyDescent="0.25">
      <c r="A17" s="153"/>
      <c r="B17" s="68"/>
      <c r="C17" s="8" t="s">
        <v>11</v>
      </c>
      <c r="D17" s="13">
        <f>SUM(D13:D16)</f>
        <v>16093.7</v>
      </c>
      <c r="E17" s="13">
        <f>SUM(E13:E16)</f>
        <v>272.8</v>
      </c>
      <c r="F17" s="13">
        <f t="shared" si="1"/>
        <v>1.6950732274119684</v>
      </c>
      <c r="G17" s="68"/>
      <c r="H17" s="69"/>
    </row>
    <row r="18" spans="1:8" ht="15" customHeight="1" x14ac:dyDescent="0.25">
      <c r="A18" s="79" t="s">
        <v>18</v>
      </c>
      <c r="B18" s="214" t="s">
        <v>214</v>
      </c>
      <c r="C18" s="7" t="s">
        <v>7</v>
      </c>
      <c r="D18" s="13">
        <f>D23+D28</f>
        <v>0</v>
      </c>
      <c r="E18" s="13">
        <f>E23+E28</f>
        <v>0</v>
      </c>
      <c r="F18" s="13">
        <v>0</v>
      </c>
      <c r="G18" s="198"/>
      <c r="H18" s="263"/>
    </row>
    <row r="19" spans="1:8" x14ac:dyDescent="0.25">
      <c r="A19" s="79"/>
      <c r="B19" s="214"/>
      <c r="C19" s="7" t="s">
        <v>8</v>
      </c>
      <c r="D19" s="13">
        <f t="shared" ref="D19:E21" si="3">D24+D29</f>
        <v>0</v>
      </c>
      <c r="E19" s="13">
        <f t="shared" si="3"/>
        <v>0</v>
      </c>
      <c r="F19" s="13">
        <v>0</v>
      </c>
      <c r="G19" s="198"/>
      <c r="H19" s="263"/>
    </row>
    <row r="20" spans="1:8" x14ac:dyDescent="0.25">
      <c r="A20" s="79"/>
      <c r="B20" s="214"/>
      <c r="C20" s="7" t="s">
        <v>9</v>
      </c>
      <c r="D20" s="13">
        <f t="shared" si="3"/>
        <v>1142.5</v>
      </c>
      <c r="E20" s="13">
        <f t="shared" si="3"/>
        <v>0</v>
      </c>
      <c r="F20" s="13">
        <f t="shared" si="1"/>
        <v>0</v>
      </c>
      <c r="G20" s="198"/>
      <c r="H20" s="263"/>
    </row>
    <row r="21" spans="1:8" x14ac:dyDescent="0.25">
      <c r="A21" s="79"/>
      <c r="B21" s="214"/>
      <c r="C21" s="11" t="s">
        <v>10</v>
      </c>
      <c r="D21" s="13">
        <f t="shared" si="3"/>
        <v>0</v>
      </c>
      <c r="E21" s="13">
        <f t="shared" si="3"/>
        <v>0</v>
      </c>
      <c r="F21" s="13">
        <v>0</v>
      </c>
      <c r="G21" s="198"/>
      <c r="H21" s="263"/>
    </row>
    <row r="22" spans="1:8" x14ac:dyDescent="0.25">
      <c r="A22" s="79"/>
      <c r="B22" s="214"/>
      <c r="C22" s="12" t="s">
        <v>11</v>
      </c>
      <c r="D22" s="14">
        <f>SUM(D18:D21)</f>
        <v>1142.5</v>
      </c>
      <c r="E22" s="14">
        <f>SUM(E18:E21)</f>
        <v>0</v>
      </c>
      <c r="F22" s="13">
        <f t="shared" si="1"/>
        <v>0</v>
      </c>
      <c r="G22" s="198"/>
      <c r="H22" s="263"/>
    </row>
    <row r="23" spans="1:8" x14ac:dyDescent="0.25">
      <c r="A23" s="89" t="s">
        <v>65</v>
      </c>
      <c r="B23" s="68" t="s">
        <v>215</v>
      </c>
      <c r="C23" s="7" t="s">
        <v>7</v>
      </c>
      <c r="D23" s="13">
        <v>0</v>
      </c>
      <c r="E23" s="13">
        <v>0</v>
      </c>
      <c r="F23" s="13">
        <v>0</v>
      </c>
      <c r="G23" s="92"/>
      <c r="H23" s="69" t="s">
        <v>216</v>
      </c>
    </row>
    <row r="24" spans="1:8" x14ac:dyDescent="0.25">
      <c r="A24" s="89"/>
      <c r="B24" s="68"/>
      <c r="C24" s="7" t="s">
        <v>8</v>
      </c>
      <c r="D24" s="13">
        <v>0</v>
      </c>
      <c r="E24" s="13">
        <v>0</v>
      </c>
      <c r="F24" s="13">
        <v>0</v>
      </c>
      <c r="G24" s="92"/>
      <c r="H24" s="69"/>
    </row>
    <row r="25" spans="1:8" x14ac:dyDescent="0.25">
      <c r="A25" s="89"/>
      <c r="B25" s="68"/>
      <c r="C25" s="7" t="s">
        <v>9</v>
      </c>
      <c r="D25" s="13">
        <v>500</v>
      </c>
      <c r="E25" s="13">
        <v>0</v>
      </c>
      <c r="F25" s="13">
        <f t="shared" si="1"/>
        <v>0</v>
      </c>
      <c r="G25" s="92"/>
      <c r="H25" s="69"/>
    </row>
    <row r="26" spans="1:8" x14ac:dyDescent="0.25">
      <c r="A26" s="89"/>
      <c r="B26" s="68"/>
      <c r="C26" s="11" t="s">
        <v>10</v>
      </c>
      <c r="D26" s="13">
        <v>0</v>
      </c>
      <c r="E26" s="13">
        <v>0</v>
      </c>
      <c r="F26" s="13">
        <v>0</v>
      </c>
      <c r="G26" s="92"/>
      <c r="H26" s="69"/>
    </row>
    <row r="27" spans="1:8" x14ac:dyDescent="0.25">
      <c r="A27" s="89"/>
      <c r="B27" s="68"/>
      <c r="C27" s="8" t="s">
        <v>11</v>
      </c>
      <c r="D27" s="13">
        <f>SUM(D23:D26)</f>
        <v>500</v>
      </c>
      <c r="E27" s="14">
        <f>SUM(E23:E26)</f>
        <v>0</v>
      </c>
      <c r="F27" s="13">
        <v>0</v>
      </c>
      <c r="G27" s="92"/>
      <c r="H27" s="69"/>
    </row>
    <row r="28" spans="1:8" ht="15" customHeight="1" x14ac:dyDescent="0.25">
      <c r="A28" s="153" t="s">
        <v>22</v>
      </c>
      <c r="B28" s="250" t="s">
        <v>217</v>
      </c>
      <c r="C28" s="7" t="s">
        <v>7</v>
      </c>
      <c r="D28" s="13">
        <v>0</v>
      </c>
      <c r="E28" s="13">
        <v>0</v>
      </c>
      <c r="F28" s="13">
        <v>0</v>
      </c>
      <c r="G28" s="68" t="s">
        <v>260</v>
      </c>
      <c r="H28" s="69" t="s">
        <v>261</v>
      </c>
    </row>
    <row r="29" spans="1:8" x14ac:dyDescent="0.25">
      <c r="A29" s="153"/>
      <c r="B29" s="250"/>
      <c r="C29" s="7" t="s">
        <v>8</v>
      </c>
      <c r="D29" s="13">
        <v>0</v>
      </c>
      <c r="E29" s="13">
        <v>0</v>
      </c>
      <c r="F29" s="13">
        <v>0</v>
      </c>
      <c r="G29" s="68"/>
      <c r="H29" s="69"/>
    </row>
    <row r="30" spans="1:8" x14ac:dyDescent="0.25">
      <c r="A30" s="153"/>
      <c r="B30" s="250"/>
      <c r="C30" s="7" t="s">
        <v>9</v>
      </c>
      <c r="D30" s="13">
        <v>642.5</v>
      </c>
      <c r="E30" s="13">
        <v>0</v>
      </c>
      <c r="F30" s="13">
        <v>0</v>
      </c>
      <c r="G30" s="68"/>
      <c r="H30" s="69"/>
    </row>
    <row r="31" spans="1:8" x14ac:dyDescent="0.25">
      <c r="A31" s="153"/>
      <c r="B31" s="250"/>
      <c r="C31" s="11" t="s">
        <v>10</v>
      </c>
      <c r="D31" s="13">
        <v>0</v>
      </c>
      <c r="E31" s="13">
        <v>0</v>
      </c>
      <c r="F31" s="13">
        <v>0</v>
      </c>
      <c r="G31" s="68"/>
      <c r="H31" s="69"/>
    </row>
    <row r="32" spans="1:8" x14ac:dyDescent="0.25">
      <c r="A32" s="153"/>
      <c r="B32" s="250"/>
      <c r="C32" s="28" t="s">
        <v>11</v>
      </c>
      <c r="D32" s="13">
        <f>SUM(D28:D31)</f>
        <v>642.5</v>
      </c>
      <c r="E32" s="14">
        <f>SUM(E28:E31)</f>
        <v>0</v>
      </c>
      <c r="F32" s="13">
        <f t="shared" si="1"/>
        <v>0</v>
      </c>
      <c r="G32" s="68"/>
      <c r="H32" s="69"/>
    </row>
  </sheetData>
  <mergeCells count="28">
    <mergeCell ref="G18:G22"/>
    <mergeCell ref="H18:H22"/>
    <mergeCell ref="A18:A22"/>
    <mergeCell ref="B18:B22"/>
    <mergeCell ref="A28:A32"/>
    <mergeCell ref="B28:B32"/>
    <mergeCell ref="G28:G32"/>
    <mergeCell ref="H28:H32"/>
    <mergeCell ref="A23:A27"/>
    <mergeCell ref="B23:B27"/>
    <mergeCell ref="G23:G27"/>
    <mergeCell ref="H23:H27"/>
    <mergeCell ref="G13:G17"/>
    <mergeCell ref="A3:A7"/>
    <mergeCell ref="B3:B7"/>
    <mergeCell ref="G3:G7"/>
    <mergeCell ref="H3:H7"/>
    <mergeCell ref="H8:H17"/>
    <mergeCell ref="A8:A12"/>
    <mergeCell ref="B8:B12"/>
    <mergeCell ref="A13:A17"/>
    <mergeCell ref="B13:B17"/>
    <mergeCell ref="G8:G12"/>
    <mergeCell ref="A1:B2"/>
    <mergeCell ref="C1:C2"/>
    <mergeCell ref="D1:F1"/>
    <mergeCell ref="G1:G2"/>
    <mergeCell ref="H1:H2"/>
  </mergeCells>
  <pageMargins left="0.7" right="0.7" top="0.75" bottom="0.75" header="0.3" footer="0.3"/>
  <pageSetup paperSize="9" scale="77" fitToHeight="0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7"/>
  <sheetViews>
    <sheetView topLeftCell="A25" zoomScaleNormal="100" workbookViewId="0">
      <selection activeCell="C33" sqref="C33:C37"/>
    </sheetView>
  </sheetViews>
  <sheetFormatPr defaultRowHeight="12.75" x14ac:dyDescent="0.2"/>
  <cols>
    <col min="1" max="1" width="4.85546875" style="19" bestFit="1" customWidth="1"/>
    <col min="2" max="2" width="35.7109375" style="19" customWidth="1"/>
    <col min="3" max="3" width="18.5703125" style="19" customWidth="1"/>
    <col min="4" max="6" width="12.85546875" style="19" customWidth="1"/>
    <col min="7" max="7" width="36.5703125" style="19" customWidth="1"/>
    <col min="8" max="8" width="37.85546875" style="19" customWidth="1"/>
    <col min="9" max="16384" width="9.140625" style="19"/>
  </cols>
  <sheetData>
    <row r="1" spans="1:8" ht="12.75" customHeight="1" x14ac:dyDescent="0.2">
      <c r="A1" s="79" t="s">
        <v>0</v>
      </c>
      <c r="B1" s="79"/>
      <c r="C1" s="79" t="s">
        <v>1</v>
      </c>
      <c r="D1" s="76" t="s">
        <v>279</v>
      </c>
      <c r="E1" s="76"/>
      <c r="F1" s="76"/>
      <c r="G1" s="76" t="s">
        <v>2</v>
      </c>
      <c r="H1" s="78" t="s">
        <v>3</v>
      </c>
    </row>
    <row r="2" spans="1:8" ht="38.25" x14ac:dyDescent="0.2">
      <c r="A2" s="79"/>
      <c r="B2" s="79"/>
      <c r="C2" s="79"/>
      <c r="D2" s="4" t="s">
        <v>12</v>
      </c>
      <c r="E2" s="4" t="s">
        <v>4</v>
      </c>
      <c r="F2" s="4" t="s">
        <v>5</v>
      </c>
      <c r="G2" s="77"/>
      <c r="H2" s="78"/>
    </row>
    <row r="3" spans="1:8" x14ac:dyDescent="0.2">
      <c r="A3" s="197" t="s">
        <v>218</v>
      </c>
      <c r="B3" s="183" t="s">
        <v>219</v>
      </c>
      <c r="C3" s="27" t="s">
        <v>7</v>
      </c>
      <c r="D3" s="58">
        <f>D8+D28</f>
        <v>0</v>
      </c>
      <c r="E3" s="58">
        <f>E8+E28</f>
        <v>0</v>
      </c>
      <c r="F3" s="58">
        <v>0</v>
      </c>
      <c r="G3" s="130"/>
      <c r="H3" s="264"/>
    </row>
    <row r="4" spans="1:8" x14ac:dyDescent="0.2">
      <c r="A4" s="197"/>
      <c r="B4" s="183"/>
      <c r="C4" s="27" t="s">
        <v>8</v>
      </c>
      <c r="D4" s="58">
        <f t="shared" ref="D4:E6" si="0">D9+D29</f>
        <v>0</v>
      </c>
      <c r="E4" s="58">
        <f t="shared" si="0"/>
        <v>0</v>
      </c>
      <c r="F4" s="58">
        <v>0</v>
      </c>
      <c r="G4" s="130"/>
      <c r="H4" s="264"/>
    </row>
    <row r="5" spans="1:8" x14ac:dyDescent="0.2">
      <c r="A5" s="197"/>
      <c r="B5" s="183"/>
      <c r="C5" s="27" t="s">
        <v>9</v>
      </c>
      <c r="D5" s="58">
        <f t="shared" si="0"/>
        <v>65372.1</v>
      </c>
      <c r="E5" s="58">
        <f t="shared" si="0"/>
        <v>35361.300000000003</v>
      </c>
      <c r="F5" s="58">
        <f t="shared" ref="F5:F37" si="1">E5/D5*100</f>
        <v>54.092342145961361</v>
      </c>
      <c r="G5" s="130"/>
      <c r="H5" s="264"/>
    </row>
    <row r="6" spans="1:8" x14ac:dyDescent="0.2">
      <c r="A6" s="197"/>
      <c r="B6" s="183"/>
      <c r="C6" s="18" t="s">
        <v>10</v>
      </c>
      <c r="D6" s="58">
        <f t="shared" si="0"/>
        <v>0</v>
      </c>
      <c r="E6" s="58">
        <f t="shared" si="0"/>
        <v>0</v>
      </c>
      <c r="F6" s="58">
        <v>0</v>
      </c>
      <c r="G6" s="130"/>
      <c r="H6" s="264"/>
    </row>
    <row r="7" spans="1:8" x14ac:dyDescent="0.2">
      <c r="A7" s="197"/>
      <c r="B7" s="183"/>
      <c r="C7" s="20" t="s">
        <v>11</v>
      </c>
      <c r="D7" s="60">
        <f>SUM(D3:D6)</f>
        <v>65372.1</v>
      </c>
      <c r="E7" s="60">
        <f>SUM(E3:E6)</f>
        <v>35361.300000000003</v>
      </c>
      <c r="F7" s="61">
        <f t="shared" si="1"/>
        <v>54.092342145961361</v>
      </c>
      <c r="G7" s="130"/>
      <c r="H7" s="264"/>
    </row>
    <row r="8" spans="1:8" x14ac:dyDescent="0.2">
      <c r="A8" s="267" t="s">
        <v>13</v>
      </c>
      <c r="B8" s="183" t="s">
        <v>220</v>
      </c>
      <c r="C8" s="27" t="s">
        <v>7</v>
      </c>
      <c r="D8" s="58">
        <f>D13+D18+D23</f>
        <v>0</v>
      </c>
      <c r="E8" s="58">
        <f>E13+E18+E23</f>
        <v>0</v>
      </c>
      <c r="F8" s="58">
        <v>0</v>
      </c>
      <c r="G8" s="130"/>
      <c r="H8" s="264"/>
    </row>
    <row r="9" spans="1:8" x14ac:dyDescent="0.2">
      <c r="A9" s="267"/>
      <c r="B9" s="183"/>
      <c r="C9" s="27" t="s">
        <v>8</v>
      </c>
      <c r="D9" s="58">
        <f t="shared" ref="D9:E11" si="2">D14+D19+D24</f>
        <v>0</v>
      </c>
      <c r="E9" s="58">
        <f t="shared" si="2"/>
        <v>0</v>
      </c>
      <c r="F9" s="58">
        <v>0</v>
      </c>
      <c r="G9" s="130"/>
      <c r="H9" s="264"/>
    </row>
    <row r="10" spans="1:8" x14ac:dyDescent="0.2">
      <c r="A10" s="267"/>
      <c r="B10" s="183"/>
      <c r="C10" s="27" t="s">
        <v>9</v>
      </c>
      <c r="D10" s="58">
        <f t="shared" si="2"/>
        <v>25599.1</v>
      </c>
      <c r="E10" s="58">
        <f t="shared" si="2"/>
        <v>7489.6</v>
      </c>
      <c r="F10" s="58">
        <f t="shared" si="1"/>
        <v>29.257278576199948</v>
      </c>
      <c r="G10" s="130"/>
      <c r="H10" s="264"/>
    </row>
    <row r="11" spans="1:8" x14ac:dyDescent="0.2">
      <c r="A11" s="267"/>
      <c r="B11" s="183"/>
      <c r="C11" s="18" t="s">
        <v>10</v>
      </c>
      <c r="D11" s="58">
        <f t="shared" si="2"/>
        <v>0</v>
      </c>
      <c r="E11" s="58">
        <f t="shared" si="2"/>
        <v>0</v>
      </c>
      <c r="F11" s="58">
        <v>0</v>
      </c>
      <c r="G11" s="130"/>
      <c r="H11" s="264"/>
    </row>
    <row r="12" spans="1:8" x14ac:dyDescent="0.2">
      <c r="A12" s="267"/>
      <c r="B12" s="183"/>
      <c r="C12" s="20" t="s">
        <v>11</v>
      </c>
      <c r="D12" s="60">
        <f>SUM(D8:D11)</f>
        <v>25599.1</v>
      </c>
      <c r="E12" s="60">
        <f>SUM(E8:E11)</f>
        <v>7489.6</v>
      </c>
      <c r="F12" s="61">
        <f t="shared" si="1"/>
        <v>29.257278576199948</v>
      </c>
      <c r="G12" s="130"/>
      <c r="H12" s="264"/>
    </row>
    <row r="13" spans="1:8" ht="36" customHeight="1" x14ac:dyDescent="0.2">
      <c r="A13" s="265" t="s">
        <v>33</v>
      </c>
      <c r="B13" s="132" t="s">
        <v>263</v>
      </c>
      <c r="C13" s="27" t="s">
        <v>7</v>
      </c>
      <c r="D13" s="58">
        <v>0</v>
      </c>
      <c r="E13" s="58">
        <v>0</v>
      </c>
      <c r="F13" s="58">
        <v>0</v>
      </c>
      <c r="G13" s="132" t="s">
        <v>262</v>
      </c>
      <c r="H13" s="266" t="s">
        <v>302</v>
      </c>
    </row>
    <row r="14" spans="1:8" ht="36" customHeight="1" x14ac:dyDescent="0.2">
      <c r="A14" s="265"/>
      <c r="B14" s="132"/>
      <c r="C14" s="27" t="s">
        <v>8</v>
      </c>
      <c r="D14" s="58">
        <v>0</v>
      </c>
      <c r="E14" s="58">
        <v>0</v>
      </c>
      <c r="F14" s="58">
        <v>0</v>
      </c>
      <c r="G14" s="132"/>
      <c r="H14" s="266"/>
    </row>
    <row r="15" spans="1:8" ht="36" customHeight="1" x14ac:dyDescent="0.2">
      <c r="A15" s="265"/>
      <c r="B15" s="132"/>
      <c r="C15" s="27" t="s">
        <v>9</v>
      </c>
      <c r="D15" s="58">
        <v>5801</v>
      </c>
      <c r="E15" s="58">
        <v>4691.5</v>
      </c>
      <c r="F15" s="58">
        <f t="shared" si="1"/>
        <v>80.873987243578696</v>
      </c>
      <c r="G15" s="132"/>
      <c r="H15" s="266"/>
    </row>
    <row r="16" spans="1:8" ht="36" customHeight="1" x14ac:dyDescent="0.2">
      <c r="A16" s="265"/>
      <c r="B16" s="132"/>
      <c r="C16" s="18" t="s">
        <v>10</v>
      </c>
      <c r="D16" s="58">
        <v>0</v>
      </c>
      <c r="E16" s="58">
        <v>0</v>
      </c>
      <c r="F16" s="58">
        <v>0</v>
      </c>
      <c r="G16" s="132"/>
      <c r="H16" s="266"/>
    </row>
    <row r="17" spans="1:8" ht="36" customHeight="1" x14ac:dyDescent="0.2">
      <c r="A17" s="265"/>
      <c r="B17" s="132"/>
      <c r="C17" s="16" t="s">
        <v>11</v>
      </c>
      <c r="D17" s="59">
        <f>SUM(D13:D16)</f>
        <v>5801</v>
      </c>
      <c r="E17" s="59">
        <f>SUM(E13:E16)</f>
        <v>4691.5</v>
      </c>
      <c r="F17" s="58">
        <f t="shared" si="1"/>
        <v>80.873987243578696</v>
      </c>
      <c r="G17" s="132"/>
      <c r="H17" s="266"/>
    </row>
    <row r="18" spans="1:8" ht="41.1" customHeight="1" x14ac:dyDescent="0.2">
      <c r="A18" s="265" t="s">
        <v>35</v>
      </c>
      <c r="B18" s="132" t="s">
        <v>221</v>
      </c>
      <c r="C18" s="27" t="s">
        <v>7</v>
      </c>
      <c r="D18" s="58">
        <v>0</v>
      </c>
      <c r="E18" s="58">
        <v>0</v>
      </c>
      <c r="F18" s="58">
        <v>0</v>
      </c>
      <c r="G18" s="132" t="s">
        <v>264</v>
      </c>
      <c r="H18" s="266" t="s">
        <v>266</v>
      </c>
    </row>
    <row r="19" spans="1:8" ht="41.1" customHeight="1" x14ac:dyDescent="0.2">
      <c r="A19" s="265"/>
      <c r="B19" s="132"/>
      <c r="C19" s="27" t="s">
        <v>8</v>
      </c>
      <c r="D19" s="58">
        <v>0</v>
      </c>
      <c r="E19" s="58">
        <v>0</v>
      </c>
      <c r="F19" s="58">
        <v>0</v>
      </c>
      <c r="G19" s="132"/>
      <c r="H19" s="266"/>
    </row>
    <row r="20" spans="1:8" ht="41.1" customHeight="1" x14ac:dyDescent="0.2">
      <c r="A20" s="265"/>
      <c r="B20" s="132"/>
      <c r="C20" s="27" t="s">
        <v>9</v>
      </c>
      <c r="D20" s="59">
        <v>2798.1</v>
      </c>
      <c r="E20" s="58">
        <v>2798.1</v>
      </c>
      <c r="F20" s="58">
        <f t="shared" si="1"/>
        <v>100</v>
      </c>
      <c r="G20" s="132"/>
      <c r="H20" s="266"/>
    </row>
    <row r="21" spans="1:8" ht="41.1" customHeight="1" x14ac:dyDescent="0.2">
      <c r="A21" s="265"/>
      <c r="B21" s="132"/>
      <c r="C21" s="18" t="s">
        <v>10</v>
      </c>
      <c r="D21" s="58">
        <v>0</v>
      </c>
      <c r="E21" s="58">
        <v>0</v>
      </c>
      <c r="F21" s="58">
        <v>0</v>
      </c>
      <c r="G21" s="132"/>
      <c r="H21" s="266"/>
    </row>
    <row r="22" spans="1:8" ht="41.1" customHeight="1" x14ac:dyDescent="0.2">
      <c r="A22" s="265"/>
      <c r="B22" s="132"/>
      <c r="C22" s="16" t="s">
        <v>11</v>
      </c>
      <c r="D22" s="59">
        <f>SUM(D18:D21)</f>
        <v>2798.1</v>
      </c>
      <c r="E22" s="59">
        <f>SUM(E18:E21)</f>
        <v>2798.1</v>
      </c>
      <c r="F22" s="58">
        <f t="shared" si="1"/>
        <v>100</v>
      </c>
      <c r="G22" s="132"/>
      <c r="H22" s="266"/>
    </row>
    <row r="23" spans="1:8" ht="18" customHeight="1" x14ac:dyDescent="0.2">
      <c r="A23" s="265" t="s">
        <v>16</v>
      </c>
      <c r="B23" s="132" t="s">
        <v>222</v>
      </c>
      <c r="C23" s="27" t="s">
        <v>7</v>
      </c>
      <c r="D23" s="58">
        <v>0</v>
      </c>
      <c r="E23" s="58">
        <v>0</v>
      </c>
      <c r="F23" s="58">
        <v>0</v>
      </c>
      <c r="G23" s="132" t="s">
        <v>303</v>
      </c>
      <c r="H23" s="266" t="s">
        <v>267</v>
      </c>
    </row>
    <row r="24" spans="1:8" ht="18" customHeight="1" x14ac:dyDescent="0.2">
      <c r="A24" s="265"/>
      <c r="B24" s="132"/>
      <c r="C24" s="27" t="s">
        <v>8</v>
      </c>
      <c r="D24" s="59">
        <v>0</v>
      </c>
      <c r="E24" s="58">
        <v>0</v>
      </c>
      <c r="F24" s="58">
        <v>0</v>
      </c>
      <c r="G24" s="132"/>
      <c r="H24" s="266"/>
    </row>
    <row r="25" spans="1:8" ht="18" customHeight="1" x14ac:dyDescent="0.2">
      <c r="A25" s="265"/>
      <c r="B25" s="132"/>
      <c r="C25" s="27" t="s">
        <v>9</v>
      </c>
      <c r="D25" s="59">
        <v>17000</v>
      </c>
      <c r="E25" s="58">
        <v>0</v>
      </c>
      <c r="F25" s="58">
        <f t="shared" si="1"/>
        <v>0</v>
      </c>
      <c r="G25" s="132"/>
      <c r="H25" s="266"/>
    </row>
    <row r="26" spans="1:8" ht="18" customHeight="1" x14ac:dyDescent="0.2">
      <c r="A26" s="265"/>
      <c r="B26" s="132"/>
      <c r="C26" s="18" t="s">
        <v>10</v>
      </c>
      <c r="D26" s="58">
        <v>0</v>
      </c>
      <c r="E26" s="58">
        <v>0</v>
      </c>
      <c r="F26" s="58">
        <v>0</v>
      </c>
      <c r="G26" s="132"/>
      <c r="H26" s="266"/>
    </row>
    <row r="27" spans="1:8" ht="18" customHeight="1" x14ac:dyDescent="0.2">
      <c r="A27" s="265"/>
      <c r="B27" s="132"/>
      <c r="C27" s="16" t="s">
        <v>11</v>
      </c>
      <c r="D27" s="59">
        <f>SUM(D23:D26)</f>
        <v>17000</v>
      </c>
      <c r="E27" s="59">
        <f>SUM(E23:E26)</f>
        <v>0</v>
      </c>
      <c r="F27" s="58">
        <f t="shared" si="1"/>
        <v>0</v>
      </c>
      <c r="G27" s="132"/>
      <c r="H27" s="266"/>
    </row>
    <row r="28" spans="1:8" ht="12.75" customHeight="1" x14ac:dyDescent="0.2">
      <c r="A28" s="267" t="s">
        <v>18</v>
      </c>
      <c r="B28" s="270" t="s">
        <v>223</v>
      </c>
      <c r="C28" s="27" t="s">
        <v>7</v>
      </c>
      <c r="D28" s="58">
        <f>D33</f>
        <v>0</v>
      </c>
      <c r="E28" s="58">
        <f>E33</f>
        <v>0</v>
      </c>
      <c r="F28" s="58">
        <v>0</v>
      </c>
      <c r="G28" s="131"/>
      <c r="H28" s="264"/>
    </row>
    <row r="29" spans="1:8" x14ac:dyDescent="0.2">
      <c r="A29" s="267"/>
      <c r="B29" s="270"/>
      <c r="C29" s="27" t="s">
        <v>8</v>
      </c>
      <c r="D29" s="58">
        <f t="shared" ref="D29:E31" si="3">D34</f>
        <v>0</v>
      </c>
      <c r="E29" s="58">
        <f t="shared" si="3"/>
        <v>0</v>
      </c>
      <c r="F29" s="58">
        <v>0</v>
      </c>
      <c r="G29" s="131"/>
      <c r="H29" s="264"/>
    </row>
    <row r="30" spans="1:8" x14ac:dyDescent="0.2">
      <c r="A30" s="267"/>
      <c r="B30" s="270"/>
      <c r="C30" s="27" t="s">
        <v>9</v>
      </c>
      <c r="D30" s="58">
        <f t="shared" si="3"/>
        <v>39773</v>
      </c>
      <c r="E30" s="58">
        <f t="shared" si="3"/>
        <v>27871.7</v>
      </c>
      <c r="F30" s="58">
        <f t="shared" si="1"/>
        <v>70.076936615291785</v>
      </c>
      <c r="G30" s="131"/>
      <c r="H30" s="264"/>
    </row>
    <row r="31" spans="1:8" x14ac:dyDescent="0.2">
      <c r="A31" s="267"/>
      <c r="B31" s="270"/>
      <c r="C31" s="18" t="s">
        <v>10</v>
      </c>
      <c r="D31" s="58">
        <f t="shared" si="3"/>
        <v>0</v>
      </c>
      <c r="E31" s="58">
        <f t="shared" si="3"/>
        <v>0</v>
      </c>
      <c r="F31" s="58">
        <v>0</v>
      </c>
      <c r="G31" s="131"/>
      <c r="H31" s="264"/>
    </row>
    <row r="32" spans="1:8" x14ac:dyDescent="0.2">
      <c r="A32" s="267"/>
      <c r="B32" s="270"/>
      <c r="C32" s="20" t="s">
        <v>11</v>
      </c>
      <c r="D32" s="60">
        <f>SUM(D28:D31)</f>
        <v>39773</v>
      </c>
      <c r="E32" s="60">
        <f>SUM(E28:E31)</f>
        <v>27871.7</v>
      </c>
      <c r="F32" s="61">
        <f t="shared" si="1"/>
        <v>70.076936615291785</v>
      </c>
      <c r="G32" s="131"/>
      <c r="H32" s="264"/>
    </row>
    <row r="33" spans="1:8" ht="33.950000000000003" customHeight="1" x14ac:dyDescent="0.2">
      <c r="A33" s="268" t="s">
        <v>65</v>
      </c>
      <c r="B33" s="132" t="s">
        <v>224</v>
      </c>
      <c r="C33" s="27" t="s">
        <v>7</v>
      </c>
      <c r="D33" s="58">
        <v>0</v>
      </c>
      <c r="E33" s="58">
        <v>0</v>
      </c>
      <c r="F33" s="58">
        <v>0</v>
      </c>
      <c r="G33" s="269" t="s">
        <v>265</v>
      </c>
      <c r="H33" s="266" t="s">
        <v>304</v>
      </c>
    </row>
    <row r="34" spans="1:8" ht="33.950000000000003" customHeight="1" x14ac:dyDescent="0.2">
      <c r="A34" s="268"/>
      <c r="B34" s="132"/>
      <c r="C34" s="27" t="s">
        <v>8</v>
      </c>
      <c r="D34" s="58">
        <v>0</v>
      </c>
      <c r="E34" s="58">
        <v>0</v>
      </c>
      <c r="F34" s="58">
        <v>0</v>
      </c>
      <c r="G34" s="269"/>
      <c r="H34" s="266"/>
    </row>
    <row r="35" spans="1:8" ht="33.950000000000003" customHeight="1" x14ac:dyDescent="0.2">
      <c r="A35" s="268"/>
      <c r="B35" s="132"/>
      <c r="C35" s="27" t="s">
        <v>9</v>
      </c>
      <c r="D35" s="58">
        <v>39773</v>
      </c>
      <c r="E35" s="58">
        <v>27871.7</v>
      </c>
      <c r="F35" s="58">
        <f t="shared" si="1"/>
        <v>70.076936615291785</v>
      </c>
      <c r="G35" s="269"/>
      <c r="H35" s="266"/>
    </row>
    <row r="36" spans="1:8" ht="33.950000000000003" customHeight="1" x14ac:dyDescent="0.2">
      <c r="A36" s="268"/>
      <c r="B36" s="132"/>
      <c r="C36" s="18" t="s">
        <v>10</v>
      </c>
      <c r="D36" s="58">
        <v>0</v>
      </c>
      <c r="E36" s="58">
        <v>0</v>
      </c>
      <c r="F36" s="58">
        <v>0</v>
      </c>
      <c r="G36" s="269"/>
      <c r="H36" s="266"/>
    </row>
    <row r="37" spans="1:8" ht="33.950000000000003" customHeight="1" x14ac:dyDescent="0.2">
      <c r="A37" s="268"/>
      <c r="B37" s="132"/>
      <c r="C37" s="16" t="s">
        <v>11</v>
      </c>
      <c r="D37" s="59">
        <f>SUM(D33:D36)</f>
        <v>39773</v>
      </c>
      <c r="E37" s="59">
        <f>SUM(E33:E36)</f>
        <v>27871.7</v>
      </c>
      <c r="F37" s="58">
        <f t="shared" si="1"/>
        <v>70.076936615291785</v>
      </c>
      <c r="G37" s="269"/>
      <c r="H37" s="266"/>
    </row>
  </sheetData>
  <mergeCells count="33">
    <mergeCell ref="A33:A37"/>
    <mergeCell ref="B33:B37"/>
    <mergeCell ref="G33:G37"/>
    <mergeCell ref="H33:H37"/>
    <mergeCell ref="A23:A27"/>
    <mergeCell ref="B23:B27"/>
    <mergeCell ref="G23:G27"/>
    <mergeCell ref="H23:H27"/>
    <mergeCell ref="G28:G32"/>
    <mergeCell ref="H28:H32"/>
    <mergeCell ref="A28:A32"/>
    <mergeCell ref="B28:B32"/>
    <mergeCell ref="G8:G12"/>
    <mergeCell ref="H8:H12"/>
    <mergeCell ref="A18:A22"/>
    <mergeCell ref="B18:B22"/>
    <mergeCell ref="G18:G22"/>
    <mergeCell ref="H18:H22"/>
    <mergeCell ref="A13:A17"/>
    <mergeCell ref="B13:B17"/>
    <mergeCell ref="G13:G17"/>
    <mergeCell ref="H13:H17"/>
    <mergeCell ref="A8:A12"/>
    <mergeCell ref="B8:B12"/>
    <mergeCell ref="A3:A7"/>
    <mergeCell ref="B3:B7"/>
    <mergeCell ref="G3:G7"/>
    <mergeCell ref="H3:H7"/>
    <mergeCell ref="A1:B2"/>
    <mergeCell ref="C1:C2"/>
    <mergeCell ref="D1:F1"/>
    <mergeCell ref="G1:G2"/>
    <mergeCell ref="H1:H2"/>
  </mergeCells>
  <pageMargins left="0.7" right="0.7" top="0.75" bottom="0.75" header="0.3" footer="0.3"/>
  <pageSetup paperSize="9" scale="76" fitToHeight="0" orientation="landscape" r:id="rId1"/>
  <rowBreaks count="1" manualBreakCount="1">
    <brk id="22" max="16383" man="1"/>
  </row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7"/>
  <sheetViews>
    <sheetView topLeftCell="A14" zoomScaleNormal="100" workbookViewId="0">
      <selection activeCell="H23" sqref="H23:H27"/>
    </sheetView>
  </sheetViews>
  <sheetFormatPr defaultRowHeight="15" x14ac:dyDescent="0.25"/>
  <cols>
    <col min="1" max="1" width="3.42578125" bestFit="1" customWidth="1"/>
    <col min="2" max="2" width="37" customWidth="1"/>
    <col min="3" max="3" width="18.42578125" customWidth="1"/>
    <col min="4" max="6" width="12.85546875" customWidth="1"/>
    <col min="7" max="8" width="37" customWidth="1"/>
  </cols>
  <sheetData>
    <row r="1" spans="1:8" ht="15" customHeight="1" x14ac:dyDescent="0.25">
      <c r="A1" s="79" t="s">
        <v>0</v>
      </c>
      <c r="B1" s="79"/>
      <c r="C1" s="79" t="s">
        <v>1</v>
      </c>
      <c r="D1" s="76" t="s">
        <v>279</v>
      </c>
      <c r="E1" s="76"/>
      <c r="F1" s="76"/>
      <c r="G1" s="76" t="s">
        <v>2</v>
      </c>
      <c r="H1" s="78" t="s">
        <v>30</v>
      </c>
    </row>
    <row r="2" spans="1:8" ht="38.25" x14ac:dyDescent="0.25">
      <c r="A2" s="79"/>
      <c r="B2" s="79"/>
      <c r="C2" s="79"/>
      <c r="D2" s="4" t="s">
        <v>12</v>
      </c>
      <c r="E2" s="4" t="s">
        <v>4</v>
      </c>
      <c r="F2" s="4" t="s">
        <v>5</v>
      </c>
      <c r="G2" s="77"/>
      <c r="H2" s="78"/>
    </row>
    <row r="3" spans="1:8" ht="15" customHeight="1" x14ac:dyDescent="0.25">
      <c r="A3" s="76" t="s">
        <v>225</v>
      </c>
      <c r="B3" s="96" t="s">
        <v>226</v>
      </c>
      <c r="C3" s="7" t="s">
        <v>7</v>
      </c>
      <c r="D3" s="13">
        <f>D8+D28</f>
        <v>0</v>
      </c>
      <c r="E3" s="13">
        <f>E8+E28</f>
        <v>0</v>
      </c>
      <c r="F3" s="13">
        <v>0</v>
      </c>
      <c r="G3" s="93"/>
      <c r="H3" s="95"/>
    </row>
    <row r="4" spans="1:8" ht="15" customHeight="1" x14ac:dyDescent="0.25">
      <c r="A4" s="76"/>
      <c r="B4" s="96"/>
      <c r="C4" s="7" t="s">
        <v>8</v>
      </c>
      <c r="D4" s="13">
        <f t="shared" ref="D4:E6" si="0">D9+D29</f>
        <v>0</v>
      </c>
      <c r="E4" s="13">
        <f t="shared" si="0"/>
        <v>0</v>
      </c>
      <c r="F4" s="13">
        <v>0</v>
      </c>
      <c r="G4" s="93"/>
      <c r="H4" s="95"/>
    </row>
    <row r="5" spans="1:8" ht="15" customHeight="1" x14ac:dyDescent="0.25">
      <c r="A5" s="76"/>
      <c r="B5" s="96"/>
      <c r="C5" s="7" t="s">
        <v>9</v>
      </c>
      <c r="D5" s="13">
        <f t="shared" si="0"/>
        <v>60079.8</v>
      </c>
      <c r="E5" s="13">
        <f t="shared" si="0"/>
        <v>19622.7</v>
      </c>
      <c r="F5" s="13">
        <f t="shared" ref="F5:F37" si="1">E5/D5*100</f>
        <v>32.661060789150433</v>
      </c>
      <c r="G5" s="93"/>
      <c r="H5" s="95"/>
    </row>
    <row r="6" spans="1:8" ht="15" customHeight="1" x14ac:dyDescent="0.25">
      <c r="A6" s="76"/>
      <c r="B6" s="96"/>
      <c r="C6" s="11" t="s">
        <v>10</v>
      </c>
      <c r="D6" s="13">
        <f t="shared" si="0"/>
        <v>0</v>
      </c>
      <c r="E6" s="13">
        <f t="shared" si="0"/>
        <v>0</v>
      </c>
      <c r="F6" s="13">
        <v>0</v>
      </c>
      <c r="G6" s="93"/>
      <c r="H6" s="95"/>
    </row>
    <row r="7" spans="1:8" x14ac:dyDescent="0.25">
      <c r="A7" s="76"/>
      <c r="B7" s="96"/>
      <c r="C7" s="12" t="s">
        <v>11</v>
      </c>
      <c r="D7" s="14">
        <f xml:space="preserve"> SUM(D3:D6)</f>
        <v>60079.8</v>
      </c>
      <c r="E7" s="14">
        <f xml:space="preserve"> SUM(E3:E6)</f>
        <v>19622.7</v>
      </c>
      <c r="F7" s="14">
        <f t="shared" si="1"/>
        <v>32.661060789150433</v>
      </c>
      <c r="G7" s="93"/>
      <c r="H7" s="95"/>
    </row>
    <row r="8" spans="1:8" ht="25.5" x14ac:dyDescent="0.25">
      <c r="A8" s="76" t="s">
        <v>13</v>
      </c>
      <c r="B8" s="96" t="s">
        <v>227</v>
      </c>
      <c r="C8" s="7" t="s">
        <v>7</v>
      </c>
      <c r="D8" s="13">
        <f>D13+D18+D23</f>
        <v>0</v>
      </c>
      <c r="E8" s="13">
        <f>E13+E18+E23</f>
        <v>0</v>
      </c>
      <c r="F8" s="13">
        <v>0</v>
      </c>
      <c r="G8" s="150" t="s">
        <v>377</v>
      </c>
      <c r="H8" s="145" t="s">
        <v>378</v>
      </c>
    </row>
    <row r="9" spans="1:8" x14ac:dyDescent="0.25">
      <c r="A9" s="76"/>
      <c r="B9" s="96"/>
      <c r="C9" s="7" t="s">
        <v>8</v>
      </c>
      <c r="D9" s="13">
        <f t="shared" ref="D9:E11" si="2">D14+D19+D24</f>
        <v>0</v>
      </c>
      <c r="E9" s="13">
        <f t="shared" si="2"/>
        <v>0</v>
      </c>
      <c r="F9" s="13">
        <v>0</v>
      </c>
      <c r="G9" s="151"/>
      <c r="H9" s="146"/>
    </row>
    <row r="10" spans="1:8" x14ac:dyDescent="0.25">
      <c r="A10" s="76"/>
      <c r="B10" s="96"/>
      <c r="C10" s="7" t="s">
        <v>9</v>
      </c>
      <c r="D10" s="13">
        <f t="shared" si="2"/>
        <v>59742.5</v>
      </c>
      <c r="E10" s="13">
        <f t="shared" si="2"/>
        <v>19285.7</v>
      </c>
      <c r="F10" s="13">
        <f t="shared" si="1"/>
        <v>32.281374231075034</v>
      </c>
      <c r="G10" s="151"/>
      <c r="H10" s="146"/>
    </row>
    <row r="11" spans="1:8" x14ac:dyDescent="0.25">
      <c r="A11" s="76"/>
      <c r="B11" s="96"/>
      <c r="C11" s="11" t="s">
        <v>10</v>
      </c>
      <c r="D11" s="13">
        <f t="shared" si="2"/>
        <v>0</v>
      </c>
      <c r="E11" s="13">
        <f t="shared" si="2"/>
        <v>0</v>
      </c>
      <c r="F11" s="13">
        <v>0</v>
      </c>
      <c r="G11" s="151"/>
      <c r="H11" s="146"/>
    </row>
    <row r="12" spans="1:8" x14ac:dyDescent="0.25">
      <c r="A12" s="76"/>
      <c r="B12" s="96"/>
      <c r="C12" s="12" t="s">
        <v>11</v>
      </c>
      <c r="D12" s="14">
        <f xml:space="preserve"> SUM(D8:D11)</f>
        <v>59742.5</v>
      </c>
      <c r="E12" s="14">
        <f xml:space="preserve"> SUM(E8:E11)</f>
        <v>19285.7</v>
      </c>
      <c r="F12" s="13">
        <f t="shared" si="1"/>
        <v>32.281374231075034</v>
      </c>
      <c r="G12" s="151"/>
      <c r="H12" s="146"/>
    </row>
    <row r="13" spans="1:8" ht="75" customHeight="1" x14ac:dyDescent="0.25">
      <c r="A13" s="153" t="s">
        <v>33</v>
      </c>
      <c r="B13" s="68" t="s">
        <v>228</v>
      </c>
      <c r="C13" s="7" t="s">
        <v>7</v>
      </c>
      <c r="D13" s="13">
        <v>0</v>
      </c>
      <c r="E13" s="13">
        <v>0</v>
      </c>
      <c r="F13" s="13">
        <v>0</v>
      </c>
      <c r="G13" s="151"/>
      <c r="H13" s="146"/>
    </row>
    <row r="14" spans="1:8" ht="75" customHeight="1" x14ac:dyDescent="0.25">
      <c r="A14" s="153"/>
      <c r="B14" s="68"/>
      <c r="C14" s="7" t="s">
        <v>8</v>
      </c>
      <c r="D14" s="13">
        <v>0</v>
      </c>
      <c r="E14" s="13">
        <v>0</v>
      </c>
      <c r="F14" s="13">
        <v>0</v>
      </c>
      <c r="G14" s="151"/>
      <c r="H14" s="146"/>
    </row>
    <row r="15" spans="1:8" ht="75" customHeight="1" x14ac:dyDescent="0.25">
      <c r="A15" s="153"/>
      <c r="B15" s="68"/>
      <c r="C15" s="7" t="s">
        <v>9</v>
      </c>
      <c r="D15" s="13">
        <v>2037.7</v>
      </c>
      <c r="E15" s="13">
        <v>1346.5</v>
      </c>
      <c r="F15" s="13">
        <f t="shared" si="1"/>
        <v>66.079403248760855</v>
      </c>
      <c r="G15" s="151"/>
      <c r="H15" s="146"/>
    </row>
    <row r="16" spans="1:8" ht="75" customHeight="1" x14ac:dyDescent="0.25">
      <c r="A16" s="153"/>
      <c r="B16" s="68"/>
      <c r="C16" s="11" t="s">
        <v>10</v>
      </c>
      <c r="D16" s="13">
        <v>0</v>
      </c>
      <c r="E16" s="13">
        <v>0</v>
      </c>
      <c r="F16" s="13">
        <v>0</v>
      </c>
      <c r="G16" s="151"/>
      <c r="H16" s="146"/>
    </row>
    <row r="17" spans="1:8" ht="75" customHeight="1" x14ac:dyDescent="0.25">
      <c r="A17" s="153"/>
      <c r="B17" s="68"/>
      <c r="C17" s="8" t="s">
        <v>11</v>
      </c>
      <c r="D17" s="14">
        <f xml:space="preserve"> SUM(D13:D16)</f>
        <v>2037.7</v>
      </c>
      <c r="E17" s="14">
        <f xml:space="preserve"> SUM(E13:E16)</f>
        <v>1346.5</v>
      </c>
      <c r="F17" s="13">
        <f t="shared" si="1"/>
        <v>66.079403248760855</v>
      </c>
      <c r="G17" s="152"/>
      <c r="H17" s="147"/>
    </row>
    <row r="18" spans="1:8" ht="21" customHeight="1" x14ac:dyDescent="0.25">
      <c r="A18" s="153" t="s">
        <v>35</v>
      </c>
      <c r="B18" s="68" t="s">
        <v>229</v>
      </c>
      <c r="C18" s="7" t="s">
        <v>7</v>
      </c>
      <c r="D18" s="13">
        <v>0</v>
      </c>
      <c r="E18" s="13">
        <v>0</v>
      </c>
      <c r="F18" s="13">
        <v>0</v>
      </c>
      <c r="G18" s="68" t="s">
        <v>379</v>
      </c>
      <c r="H18" s="271" t="s">
        <v>341</v>
      </c>
    </row>
    <row r="19" spans="1:8" ht="21" customHeight="1" x14ac:dyDescent="0.25">
      <c r="A19" s="153"/>
      <c r="B19" s="68"/>
      <c r="C19" s="7" t="s">
        <v>8</v>
      </c>
      <c r="D19" s="13">
        <v>0</v>
      </c>
      <c r="E19" s="13">
        <v>0</v>
      </c>
      <c r="F19" s="13">
        <v>0</v>
      </c>
      <c r="G19" s="68"/>
      <c r="H19" s="271"/>
    </row>
    <row r="20" spans="1:8" ht="21" customHeight="1" x14ac:dyDescent="0.25">
      <c r="A20" s="153"/>
      <c r="B20" s="68"/>
      <c r="C20" s="7" t="s">
        <v>9</v>
      </c>
      <c r="D20" s="13">
        <v>57334.8</v>
      </c>
      <c r="E20" s="13">
        <v>17735.8</v>
      </c>
      <c r="F20" s="13">
        <f t="shared" si="1"/>
        <v>30.93374355539742</v>
      </c>
      <c r="G20" s="68"/>
      <c r="H20" s="271"/>
    </row>
    <row r="21" spans="1:8" ht="21" customHeight="1" x14ac:dyDescent="0.25">
      <c r="A21" s="153"/>
      <c r="B21" s="68"/>
      <c r="C21" s="11" t="s">
        <v>10</v>
      </c>
      <c r="D21" s="13">
        <v>0</v>
      </c>
      <c r="E21" s="13">
        <v>0</v>
      </c>
      <c r="F21" s="13">
        <v>0</v>
      </c>
      <c r="G21" s="68"/>
      <c r="H21" s="271"/>
    </row>
    <row r="22" spans="1:8" ht="21" customHeight="1" x14ac:dyDescent="0.25">
      <c r="A22" s="153"/>
      <c r="B22" s="68"/>
      <c r="C22" s="8" t="s">
        <v>11</v>
      </c>
      <c r="D22" s="14">
        <f xml:space="preserve"> SUM(D18:D21)</f>
        <v>57334.8</v>
      </c>
      <c r="E22" s="14">
        <f xml:space="preserve"> SUM(E18:E21)</f>
        <v>17735.8</v>
      </c>
      <c r="F22" s="13">
        <f t="shared" si="1"/>
        <v>30.93374355539742</v>
      </c>
      <c r="G22" s="68"/>
      <c r="H22" s="271"/>
    </row>
    <row r="23" spans="1:8" ht="25.5" x14ac:dyDescent="0.25">
      <c r="A23" s="153" t="s">
        <v>41</v>
      </c>
      <c r="B23" s="68" t="s">
        <v>230</v>
      </c>
      <c r="C23" s="7" t="s">
        <v>7</v>
      </c>
      <c r="D23" s="13">
        <v>0</v>
      </c>
      <c r="E23" s="13">
        <v>0</v>
      </c>
      <c r="F23" s="13">
        <v>0</v>
      </c>
      <c r="G23" s="68" t="s">
        <v>380</v>
      </c>
      <c r="H23" s="69" t="s">
        <v>342</v>
      </c>
    </row>
    <row r="24" spans="1:8" x14ac:dyDescent="0.25">
      <c r="A24" s="211"/>
      <c r="B24" s="210"/>
      <c r="C24" s="7" t="s">
        <v>8</v>
      </c>
      <c r="D24" s="13">
        <v>0</v>
      </c>
      <c r="E24" s="13">
        <v>0</v>
      </c>
      <c r="F24" s="13">
        <v>0</v>
      </c>
      <c r="G24" s="68"/>
      <c r="H24" s="258"/>
    </row>
    <row r="25" spans="1:8" x14ac:dyDescent="0.25">
      <c r="A25" s="211"/>
      <c r="B25" s="210"/>
      <c r="C25" s="7" t="s">
        <v>9</v>
      </c>
      <c r="D25" s="13">
        <v>370</v>
      </c>
      <c r="E25" s="13">
        <v>203.4</v>
      </c>
      <c r="F25" s="13">
        <f t="shared" si="1"/>
        <v>54.972972972972975</v>
      </c>
      <c r="G25" s="68"/>
      <c r="H25" s="258"/>
    </row>
    <row r="26" spans="1:8" x14ac:dyDescent="0.25">
      <c r="A26" s="211"/>
      <c r="B26" s="210"/>
      <c r="C26" s="11" t="s">
        <v>10</v>
      </c>
      <c r="D26" s="13">
        <v>0</v>
      </c>
      <c r="E26" s="13">
        <v>0</v>
      </c>
      <c r="F26" s="13">
        <v>0</v>
      </c>
      <c r="G26" s="68"/>
      <c r="H26" s="258"/>
    </row>
    <row r="27" spans="1:8" x14ac:dyDescent="0.25">
      <c r="A27" s="211"/>
      <c r="B27" s="210"/>
      <c r="C27" s="8" t="s">
        <v>11</v>
      </c>
      <c r="D27" s="14">
        <f xml:space="preserve"> SUM(D23:D26)</f>
        <v>370</v>
      </c>
      <c r="E27" s="14">
        <f xml:space="preserve"> SUM(E23:E26)</f>
        <v>203.4</v>
      </c>
      <c r="F27" s="13">
        <f t="shared" si="1"/>
        <v>54.972972972972975</v>
      </c>
      <c r="G27" s="68"/>
      <c r="H27" s="258"/>
    </row>
    <row r="28" spans="1:8" ht="25.5" customHeight="1" x14ac:dyDescent="0.25">
      <c r="A28" s="79" t="s">
        <v>18</v>
      </c>
      <c r="B28" s="214" t="s">
        <v>231</v>
      </c>
      <c r="C28" s="7" t="s">
        <v>7</v>
      </c>
      <c r="D28" s="13">
        <f>D33</f>
        <v>0</v>
      </c>
      <c r="E28" s="13">
        <f>E33</f>
        <v>0</v>
      </c>
      <c r="F28" s="13">
        <v>0</v>
      </c>
      <c r="G28" s="93"/>
      <c r="H28" s="95"/>
    </row>
    <row r="29" spans="1:8" x14ac:dyDescent="0.25">
      <c r="A29" s="79"/>
      <c r="B29" s="214"/>
      <c r="C29" s="7" t="s">
        <v>8</v>
      </c>
      <c r="D29" s="13">
        <f t="shared" ref="D29:E31" si="3">D34</f>
        <v>0</v>
      </c>
      <c r="E29" s="13">
        <f t="shared" si="3"/>
        <v>0</v>
      </c>
      <c r="F29" s="13">
        <v>0</v>
      </c>
      <c r="G29" s="93"/>
      <c r="H29" s="95"/>
    </row>
    <row r="30" spans="1:8" x14ac:dyDescent="0.25">
      <c r="A30" s="79"/>
      <c r="B30" s="214"/>
      <c r="C30" s="7" t="s">
        <v>9</v>
      </c>
      <c r="D30" s="13">
        <f>D35</f>
        <v>337.3</v>
      </c>
      <c r="E30" s="13">
        <v>337</v>
      </c>
      <c r="F30" s="13">
        <f t="shared" si="1"/>
        <v>99.911058404980722</v>
      </c>
      <c r="G30" s="93"/>
      <c r="H30" s="95"/>
    </row>
    <row r="31" spans="1:8" x14ac:dyDescent="0.25">
      <c r="A31" s="79"/>
      <c r="B31" s="214"/>
      <c r="C31" s="11" t="s">
        <v>10</v>
      </c>
      <c r="D31" s="13">
        <f t="shared" si="3"/>
        <v>0</v>
      </c>
      <c r="E31" s="13">
        <f t="shared" si="3"/>
        <v>0</v>
      </c>
      <c r="F31" s="13">
        <v>0</v>
      </c>
      <c r="G31" s="93"/>
      <c r="H31" s="95"/>
    </row>
    <row r="32" spans="1:8" x14ac:dyDescent="0.25">
      <c r="A32" s="79"/>
      <c r="B32" s="214"/>
      <c r="C32" s="12" t="s">
        <v>11</v>
      </c>
      <c r="D32" s="14">
        <f xml:space="preserve"> SUM(D28:D31)</f>
        <v>337.3</v>
      </c>
      <c r="E32" s="14">
        <f xml:space="preserve"> SUM(E28:E31)</f>
        <v>337</v>
      </c>
      <c r="F32" s="13">
        <f t="shared" si="1"/>
        <v>99.911058404980722</v>
      </c>
      <c r="G32" s="93"/>
      <c r="H32" s="95"/>
    </row>
    <row r="33" spans="1:8" ht="25.5" x14ac:dyDescent="0.25">
      <c r="A33" s="89" t="s">
        <v>65</v>
      </c>
      <c r="B33" s="68" t="s">
        <v>81</v>
      </c>
      <c r="C33" s="7" t="s">
        <v>7</v>
      </c>
      <c r="D33" s="13">
        <v>0</v>
      </c>
      <c r="E33" s="13">
        <v>0</v>
      </c>
      <c r="F33" s="13">
        <v>0</v>
      </c>
      <c r="G33" s="68" t="s">
        <v>343</v>
      </c>
      <c r="H33" s="69" t="s">
        <v>344</v>
      </c>
    </row>
    <row r="34" spans="1:8" x14ac:dyDescent="0.25">
      <c r="A34" s="89"/>
      <c r="B34" s="68"/>
      <c r="C34" s="7" t="s">
        <v>8</v>
      </c>
      <c r="D34" s="13">
        <v>0</v>
      </c>
      <c r="E34" s="13">
        <v>0</v>
      </c>
      <c r="F34" s="13">
        <v>0</v>
      </c>
      <c r="G34" s="68"/>
      <c r="H34" s="69"/>
    </row>
    <row r="35" spans="1:8" x14ac:dyDescent="0.25">
      <c r="A35" s="89"/>
      <c r="B35" s="68"/>
      <c r="C35" s="7" t="s">
        <v>9</v>
      </c>
      <c r="D35" s="13">
        <v>337.3</v>
      </c>
      <c r="E35" s="13">
        <v>317.2</v>
      </c>
      <c r="F35" s="13">
        <f t="shared" si="1"/>
        <v>94.040913133708855</v>
      </c>
      <c r="G35" s="68"/>
      <c r="H35" s="69"/>
    </row>
    <row r="36" spans="1:8" x14ac:dyDescent="0.25">
      <c r="A36" s="89"/>
      <c r="B36" s="68"/>
      <c r="C36" s="11" t="s">
        <v>10</v>
      </c>
      <c r="D36" s="13">
        <v>0</v>
      </c>
      <c r="E36" s="13">
        <v>0</v>
      </c>
      <c r="F36" s="13">
        <v>0</v>
      </c>
      <c r="G36" s="68"/>
      <c r="H36" s="69"/>
    </row>
    <row r="37" spans="1:8" x14ac:dyDescent="0.25">
      <c r="A37" s="89"/>
      <c r="B37" s="68"/>
      <c r="C37" s="8" t="s">
        <v>11</v>
      </c>
      <c r="D37" s="14">
        <f xml:space="preserve"> SUM(D33:D36)</f>
        <v>337.3</v>
      </c>
      <c r="E37" s="14">
        <f xml:space="preserve"> SUM(E33:E36)</f>
        <v>317.2</v>
      </c>
      <c r="F37" s="13">
        <f t="shared" si="1"/>
        <v>94.040913133708855</v>
      </c>
      <c r="G37" s="68"/>
      <c r="H37" s="69"/>
    </row>
  </sheetData>
  <mergeCells count="31">
    <mergeCell ref="H8:H17"/>
    <mergeCell ref="G8:G17"/>
    <mergeCell ref="A3:A7"/>
    <mergeCell ref="B3:B7"/>
    <mergeCell ref="G3:G7"/>
    <mergeCell ref="H3:H7"/>
    <mergeCell ref="A13:A17"/>
    <mergeCell ref="B13:B17"/>
    <mergeCell ref="A8:A12"/>
    <mergeCell ref="B8:B12"/>
    <mergeCell ref="A1:B2"/>
    <mergeCell ref="C1:C2"/>
    <mergeCell ref="D1:F1"/>
    <mergeCell ref="G1:G2"/>
    <mergeCell ref="H1:H2"/>
    <mergeCell ref="A18:A22"/>
    <mergeCell ref="B18:B22"/>
    <mergeCell ref="G18:G22"/>
    <mergeCell ref="H18:H22"/>
    <mergeCell ref="A23:A27"/>
    <mergeCell ref="B23:B27"/>
    <mergeCell ref="H23:H27"/>
    <mergeCell ref="G23:G27"/>
    <mergeCell ref="G28:G32"/>
    <mergeCell ref="H28:H32"/>
    <mergeCell ref="A33:A37"/>
    <mergeCell ref="B33:B37"/>
    <mergeCell ref="G33:G37"/>
    <mergeCell ref="H33:H37"/>
    <mergeCell ref="B28:B32"/>
    <mergeCell ref="A28:A32"/>
  </mergeCells>
  <pageMargins left="0.7" right="0.7" top="0.75" bottom="0.75" header="0.3" footer="0.3"/>
  <pageSetup paperSize="9" scale="76" fitToHeight="0" orientation="landscape" r:id="rId1"/>
  <rowBreaks count="1" manualBreakCount="1">
    <brk id="17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7"/>
  <sheetViews>
    <sheetView topLeftCell="A18" zoomScale="90" zoomScaleNormal="90" workbookViewId="0">
      <selection activeCell="G33" sqref="G33:G37"/>
    </sheetView>
  </sheetViews>
  <sheetFormatPr defaultRowHeight="15" x14ac:dyDescent="0.25"/>
  <cols>
    <col min="1" max="1" width="5.42578125" bestFit="1" customWidth="1"/>
    <col min="2" max="2" width="37.42578125" customWidth="1"/>
    <col min="3" max="3" width="19.42578125" customWidth="1"/>
    <col min="4" max="6" width="12.85546875" customWidth="1"/>
    <col min="7" max="7" width="44.5703125" customWidth="1"/>
    <col min="8" max="8" width="36.42578125" customWidth="1"/>
  </cols>
  <sheetData>
    <row r="1" spans="1:11" ht="15" customHeight="1" x14ac:dyDescent="0.25">
      <c r="A1" s="79" t="s">
        <v>0</v>
      </c>
      <c r="B1" s="79"/>
      <c r="C1" s="79" t="s">
        <v>1</v>
      </c>
      <c r="D1" s="76" t="s">
        <v>279</v>
      </c>
      <c r="E1" s="76"/>
      <c r="F1" s="76"/>
      <c r="G1" s="76" t="s">
        <v>2</v>
      </c>
      <c r="H1" s="78" t="s">
        <v>3</v>
      </c>
    </row>
    <row r="2" spans="1:11" ht="38.25" x14ac:dyDescent="0.25">
      <c r="A2" s="79"/>
      <c r="B2" s="79"/>
      <c r="C2" s="79"/>
      <c r="D2" s="4" t="s">
        <v>12</v>
      </c>
      <c r="E2" s="4" t="s">
        <v>4</v>
      </c>
      <c r="F2" s="4" t="s">
        <v>5</v>
      </c>
      <c r="G2" s="77"/>
      <c r="H2" s="78"/>
    </row>
    <row r="3" spans="1:11" ht="15" customHeight="1" x14ac:dyDescent="0.25">
      <c r="A3" s="76" t="s">
        <v>13</v>
      </c>
      <c r="B3" s="96" t="s">
        <v>14</v>
      </c>
      <c r="C3" s="43" t="s">
        <v>7</v>
      </c>
      <c r="D3" s="56">
        <f t="shared" ref="D3:E6" si="0">D8+D18+D38</f>
        <v>80961.600000000006</v>
      </c>
      <c r="E3" s="56">
        <f t="shared" si="0"/>
        <v>48182.9</v>
      </c>
      <c r="F3" s="13">
        <f t="shared" ref="F3:F47" si="1">E3/D3*100</f>
        <v>59.513275429339338</v>
      </c>
      <c r="G3" s="99"/>
      <c r="H3" s="98"/>
    </row>
    <row r="4" spans="1:11" ht="15" customHeight="1" x14ac:dyDescent="0.25">
      <c r="A4" s="76"/>
      <c r="B4" s="96">
        <v>0</v>
      </c>
      <c r="C4" s="43" t="s">
        <v>8</v>
      </c>
      <c r="D4" s="56">
        <f t="shared" si="0"/>
        <v>1755315.7</v>
      </c>
      <c r="E4" s="56">
        <f t="shared" si="0"/>
        <v>1107831.2999999998</v>
      </c>
      <c r="F4" s="13">
        <f t="shared" si="1"/>
        <v>63.112937461904991</v>
      </c>
      <c r="G4" s="99"/>
      <c r="H4" s="98"/>
    </row>
    <row r="5" spans="1:11" ht="15" customHeight="1" x14ac:dyDescent="0.25">
      <c r="A5" s="76"/>
      <c r="B5" s="96">
        <v>0</v>
      </c>
      <c r="C5" s="43" t="s">
        <v>9</v>
      </c>
      <c r="D5" s="56">
        <f t="shared" si="0"/>
        <v>485939</v>
      </c>
      <c r="E5" s="56">
        <f t="shared" si="0"/>
        <v>292505.60000000003</v>
      </c>
      <c r="F5" s="13">
        <f t="shared" si="1"/>
        <v>60.193892649077362</v>
      </c>
      <c r="G5" s="99"/>
      <c r="H5" s="98"/>
    </row>
    <row r="6" spans="1:11" ht="15" customHeight="1" x14ac:dyDescent="0.25">
      <c r="A6" s="76"/>
      <c r="B6" s="96"/>
      <c r="C6" s="40" t="s">
        <v>10</v>
      </c>
      <c r="D6" s="56">
        <f t="shared" si="0"/>
        <v>77894.399999999994</v>
      </c>
      <c r="E6" s="56">
        <f t="shared" si="0"/>
        <v>44497.599999999999</v>
      </c>
      <c r="F6" s="13">
        <f t="shared" si="1"/>
        <v>57.125544326678167</v>
      </c>
      <c r="G6" s="99"/>
      <c r="H6" s="98"/>
    </row>
    <row r="7" spans="1:11" x14ac:dyDescent="0.25">
      <c r="A7" s="76"/>
      <c r="B7" s="96"/>
      <c r="C7" s="39" t="s">
        <v>11</v>
      </c>
      <c r="D7" s="57">
        <f t="shared" ref="D7:E7" si="2">SUM(D3:D6)</f>
        <v>2400110.6999999997</v>
      </c>
      <c r="E7" s="57">
        <f t="shared" si="2"/>
        <v>1493017.4</v>
      </c>
      <c r="F7" s="13">
        <f t="shared" si="1"/>
        <v>62.206189072862351</v>
      </c>
      <c r="G7" s="99"/>
      <c r="H7" s="98"/>
    </row>
    <row r="8" spans="1:11" x14ac:dyDescent="0.25">
      <c r="A8" s="103" t="s">
        <v>13</v>
      </c>
      <c r="B8" s="86" t="s">
        <v>15</v>
      </c>
      <c r="C8" s="43" t="s">
        <v>7</v>
      </c>
      <c r="D8" s="50">
        <f t="shared" ref="D8:E11" si="3">D13</f>
        <v>80506.5</v>
      </c>
      <c r="E8" s="50">
        <f t="shared" si="3"/>
        <v>47938.3</v>
      </c>
      <c r="F8" s="13">
        <f t="shared" si="1"/>
        <v>59.54587517778068</v>
      </c>
      <c r="G8" s="100"/>
      <c r="H8" s="100"/>
    </row>
    <row r="9" spans="1:11" x14ac:dyDescent="0.25">
      <c r="A9" s="104"/>
      <c r="B9" s="87"/>
      <c r="C9" s="43" t="s">
        <v>8</v>
      </c>
      <c r="D9" s="50">
        <f t="shared" si="3"/>
        <v>1729786.8</v>
      </c>
      <c r="E9" s="50">
        <f t="shared" si="3"/>
        <v>1090898.8999999999</v>
      </c>
      <c r="F9" s="13">
        <f t="shared" si="1"/>
        <v>63.065511888517122</v>
      </c>
      <c r="G9" s="101"/>
      <c r="H9" s="101"/>
    </row>
    <row r="10" spans="1:11" x14ac:dyDescent="0.25">
      <c r="A10" s="104"/>
      <c r="B10" s="87"/>
      <c r="C10" s="43" t="s">
        <v>9</v>
      </c>
      <c r="D10" s="50">
        <f t="shared" si="3"/>
        <v>288315.7</v>
      </c>
      <c r="E10" s="50">
        <f t="shared" si="3"/>
        <v>191031.8</v>
      </c>
      <c r="F10" s="13">
        <f t="shared" si="1"/>
        <v>66.257855538217299</v>
      </c>
      <c r="G10" s="101"/>
      <c r="H10" s="101"/>
    </row>
    <row r="11" spans="1:11" x14ac:dyDescent="0.25">
      <c r="A11" s="104"/>
      <c r="B11" s="87"/>
      <c r="C11" s="40" t="s">
        <v>10</v>
      </c>
      <c r="D11" s="50">
        <f t="shared" si="3"/>
        <v>76634.399999999994</v>
      </c>
      <c r="E11" s="50">
        <f t="shared" si="3"/>
        <v>43071.6</v>
      </c>
      <c r="F11" s="13">
        <f t="shared" si="1"/>
        <v>56.204002380132167</v>
      </c>
      <c r="G11" s="101"/>
      <c r="H11" s="101"/>
    </row>
    <row r="12" spans="1:11" x14ac:dyDescent="0.25">
      <c r="A12" s="105"/>
      <c r="B12" s="88"/>
      <c r="C12" s="39" t="s">
        <v>11</v>
      </c>
      <c r="D12" s="51">
        <f t="shared" ref="D12:E12" si="4">SUM(D8:D11)</f>
        <v>2175243.4</v>
      </c>
      <c r="E12" s="51">
        <f t="shared" si="4"/>
        <v>1372940.6</v>
      </c>
      <c r="F12" s="14">
        <f t="shared" si="1"/>
        <v>63.116642486997101</v>
      </c>
      <c r="G12" s="102"/>
      <c r="H12" s="102"/>
    </row>
    <row r="13" spans="1:11" ht="69.95" customHeight="1" x14ac:dyDescent="0.25">
      <c r="A13" s="106" t="s">
        <v>16</v>
      </c>
      <c r="B13" s="107" t="s">
        <v>17</v>
      </c>
      <c r="C13" s="52" t="s">
        <v>7</v>
      </c>
      <c r="D13" s="50">
        <v>80506.5</v>
      </c>
      <c r="E13" s="50">
        <v>47938.3</v>
      </c>
      <c r="F13" s="13">
        <f t="shared" si="1"/>
        <v>59.54587517778068</v>
      </c>
      <c r="G13" s="68" t="s">
        <v>346</v>
      </c>
      <c r="H13" s="68" t="s">
        <v>299</v>
      </c>
    </row>
    <row r="14" spans="1:11" ht="69.95" customHeight="1" x14ac:dyDescent="0.25">
      <c r="A14" s="106"/>
      <c r="B14" s="107"/>
      <c r="C14" s="43" t="s">
        <v>8</v>
      </c>
      <c r="D14" s="50">
        <v>1729786.8</v>
      </c>
      <c r="E14" s="50">
        <v>1090898.8999999999</v>
      </c>
      <c r="F14" s="13">
        <f t="shared" si="1"/>
        <v>63.065511888517122</v>
      </c>
      <c r="G14" s="68"/>
      <c r="H14" s="68"/>
    </row>
    <row r="15" spans="1:11" ht="69.95" customHeight="1" x14ac:dyDescent="0.25">
      <c r="A15" s="106"/>
      <c r="B15" s="107"/>
      <c r="C15" s="43" t="s">
        <v>9</v>
      </c>
      <c r="D15" s="50">
        <v>288315.7</v>
      </c>
      <c r="E15" s="50">
        <v>191031.8</v>
      </c>
      <c r="F15" s="13">
        <f t="shared" si="1"/>
        <v>66.257855538217299</v>
      </c>
      <c r="G15" s="68"/>
      <c r="H15" s="68"/>
      <c r="J15" s="97"/>
      <c r="K15" s="97"/>
    </row>
    <row r="16" spans="1:11" ht="69.95" customHeight="1" x14ac:dyDescent="0.25">
      <c r="A16" s="106"/>
      <c r="B16" s="107"/>
      <c r="C16" s="40" t="s">
        <v>10</v>
      </c>
      <c r="D16" s="50">
        <v>76634.399999999994</v>
      </c>
      <c r="E16" s="50">
        <v>43071.6</v>
      </c>
      <c r="F16" s="13">
        <f t="shared" si="1"/>
        <v>56.204002380132167</v>
      </c>
      <c r="G16" s="68"/>
      <c r="H16" s="68"/>
      <c r="J16" s="97"/>
      <c r="K16" s="97"/>
    </row>
    <row r="17" spans="1:8" ht="69.95" customHeight="1" x14ac:dyDescent="0.25">
      <c r="A17" s="106"/>
      <c r="B17" s="107"/>
      <c r="C17" s="38" t="s">
        <v>11</v>
      </c>
      <c r="D17" s="50">
        <f>SUM(D13:D16)</f>
        <v>2175243.4</v>
      </c>
      <c r="E17" s="50">
        <f>SUM(E13:E16)</f>
        <v>1372940.6</v>
      </c>
      <c r="F17" s="13">
        <f t="shared" si="1"/>
        <v>63.116642486997101</v>
      </c>
      <c r="G17" s="68"/>
      <c r="H17" s="68"/>
    </row>
    <row r="18" spans="1:8" x14ac:dyDescent="0.25">
      <c r="A18" s="80" t="s">
        <v>18</v>
      </c>
      <c r="B18" s="86" t="s">
        <v>19</v>
      </c>
      <c r="C18" s="52" t="s">
        <v>7</v>
      </c>
      <c r="D18" s="15">
        <f t="shared" ref="D18:E21" si="5">D23+D28+D33</f>
        <v>455.1</v>
      </c>
      <c r="E18" s="15">
        <f t="shared" si="5"/>
        <v>244.6</v>
      </c>
      <c r="F18" s="13">
        <f t="shared" si="1"/>
        <v>53.746429356185452</v>
      </c>
      <c r="G18" s="83"/>
      <c r="H18" s="83"/>
    </row>
    <row r="19" spans="1:8" x14ac:dyDescent="0.25">
      <c r="A19" s="81"/>
      <c r="B19" s="87"/>
      <c r="C19" s="43" t="s">
        <v>8</v>
      </c>
      <c r="D19" s="15">
        <f t="shared" si="5"/>
        <v>23159.5</v>
      </c>
      <c r="E19" s="15">
        <f t="shared" si="5"/>
        <v>15063</v>
      </c>
      <c r="F19" s="13">
        <f t="shared" si="1"/>
        <v>65.040264254409635</v>
      </c>
      <c r="G19" s="84"/>
      <c r="H19" s="84"/>
    </row>
    <row r="20" spans="1:8" x14ac:dyDescent="0.25">
      <c r="A20" s="81"/>
      <c r="B20" s="87"/>
      <c r="C20" s="43" t="s">
        <v>9</v>
      </c>
      <c r="D20" s="15">
        <f t="shared" si="5"/>
        <v>141410.70000000001</v>
      </c>
      <c r="E20" s="15">
        <f t="shared" si="5"/>
        <v>92429.900000000009</v>
      </c>
      <c r="F20" s="13">
        <f t="shared" si="1"/>
        <v>65.362734220253486</v>
      </c>
      <c r="G20" s="84"/>
      <c r="H20" s="84"/>
    </row>
    <row r="21" spans="1:8" x14ac:dyDescent="0.25">
      <c r="A21" s="81"/>
      <c r="B21" s="87"/>
      <c r="C21" s="40" t="s">
        <v>10</v>
      </c>
      <c r="D21" s="15">
        <f t="shared" si="5"/>
        <v>1260</v>
      </c>
      <c r="E21" s="15">
        <f t="shared" si="5"/>
        <v>1426</v>
      </c>
      <c r="F21" s="13">
        <f t="shared" si="1"/>
        <v>113.17460317460318</v>
      </c>
      <c r="G21" s="84"/>
      <c r="H21" s="84"/>
    </row>
    <row r="22" spans="1:8" x14ac:dyDescent="0.25">
      <c r="A22" s="82"/>
      <c r="B22" s="88"/>
      <c r="C22" s="39" t="s">
        <v>11</v>
      </c>
      <c r="D22" s="53">
        <f t="shared" ref="D22:E22" si="6">SUM(D18:D21)</f>
        <v>166285.30000000002</v>
      </c>
      <c r="E22" s="53">
        <f t="shared" si="6"/>
        <v>109163.50000000001</v>
      </c>
      <c r="F22" s="14">
        <f t="shared" si="1"/>
        <v>65.648316477764425</v>
      </c>
      <c r="G22" s="85"/>
      <c r="H22" s="85"/>
    </row>
    <row r="23" spans="1:8" ht="30" customHeight="1" x14ac:dyDescent="0.25">
      <c r="A23" s="89" t="s">
        <v>20</v>
      </c>
      <c r="B23" s="68" t="s">
        <v>21</v>
      </c>
      <c r="C23" s="43" t="s">
        <v>7</v>
      </c>
      <c r="D23" s="15">
        <v>0</v>
      </c>
      <c r="E23" s="15">
        <v>0</v>
      </c>
      <c r="F23" s="13">
        <v>0</v>
      </c>
      <c r="G23" s="92" t="s">
        <v>347</v>
      </c>
      <c r="H23" s="90" t="s">
        <v>298</v>
      </c>
    </row>
    <row r="24" spans="1:8" ht="30" customHeight="1" x14ac:dyDescent="0.25">
      <c r="A24" s="89"/>
      <c r="B24" s="68"/>
      <c r="C24" s="43" t="s">
        <v>8</v>
      </c>
      <c r="D24" s="15">
        <v>0</v>
      </c>
      <c r="E24" s="15">
        <v>0</v>
      </c>
      <c r="F24" s="13">
        <v>0</v>
      </c>
      <c r="G24" s="92"/>
      <c r="H24" s="91"/>
    </row>
    <row r="25" spans="1:8" ht="30" customHeight="1" x14ac:dyDescent="0.25">
      <c r="A25" s="89"/>
      <c r="B25" s="68"/>
      <c r="C25" s="43" t="s">
        <v>9</v>
      </c>
      <c r="D25" s="15">
        <v>82486.100000000006</v>
      </c>
      <c r="E25" s="15">
        <v>53595.3</v>
      </c>
      <c r="F25" s="13">
        <f t="shared" si="1"/>
        <v>64.974947294150169</v>
      </c>
      <c r="G25" s="92"/>
      <c r="H25" s="91"/>
    </row>
    <row r="26" spans="1:8" ht="30" customHeight="1" x14ac:dyDescent="0.25">
      <c r="A26" s="89"/>
      <c r="B26" s="68"/>
      <c r="C26" s="40" t="s">
        <v>10</v>
      </c>
      <c r="D26" s="15">
        <v>0</v>
      </c>
      <c r="E26" s="15">
        <v>0</v>
      </c>
      <c r="F26" s="13">
        <v>0</v>
      </c>
      <c r="G26" s="92"/>
      <c r="H26" s="91"/>
    </row>
    <row r="27" spans="1:8" ht="30" customHeight="1" x14ac:dyDescent="0.25">
      <c r="A27" s="89"/>
      <c r="B27" s="68"/>
      <c r="C27" s="38" t="s">
        <v>11</v>
      </c>
      <c r="D27" s="15">
        <f t="shared" ref="D27:E27" si="7">SUM(D23:D26)</f>
        <v>82486.100000000006</v>
      </c>
      <c r="E27" s="15">
        <f t="shared" si="7"/>
        <v>53595.3</v>
      </c>
      <c r="F27" s="13">
        <f t="shared" si="1"/>
        <v>64.974947294150169</v>
      </c>
      <c r="G27" s="92"/>
      <c r="H27" s="91"/>
    </row>
    <row r="28" spans="1:8" x14ac:dyDescent="0.25">
      <c r="A28" s="89" t="s">
        <v>22</v>
      </c>
      <c r="B28" s="68" t="s">
        <v>23</v>
      </c>
      <c r="C28" s="43" t="s">
        <v>7</v>
      </c>
      <c r="D28" s="15">
        <v>455.1</v>
      </c>
      <c r="E28" s="15">
        <v>244.6</v>
      </c>
      <c r="F28" s="13">
        <f t="shared" si="1"/>
        <v>53.746429356185452</v>
      </c>
      <c r="G28" s="92" t="s">
        <v>348</v>
      </c>
      <c r="H28" s="91"/>
    </row>
    <row r="29" spans="1:8" x14ac:dyDescent="0.25">
      <c r="A29" s="89"/>
      <c r="B29" s="68"/>
      <c r="C29" s="43" t="s">
        <v>8</v>
      </c>
      <c r="D29" s="15">
        <v>711.7</v>
      </c>
      <c r="E29" s="15">
        <v>382.6</v>
      </c>
      <c r="F29" s="13">
        <f t="shared" si="1"/>
        <v>53.758606154278489</v>
      </c>
      <c r="G29" s="92"/>
      <c r="H29" s="91"/>
    </row>
    <row r="30" spans="1:8" x14ac:dyDescent="0.25">
      <c r="A30" s="89"/>
      <c r="B30" s="68"/>
      <c r="C30" s="43" t="s">
        <v>9</v>
      </c>
      <c r="D30" s="15">
        <v>1143.8</v>
      </c>
      <c r="E30" s="15">
        <v>6.3</v>
      </c>
      <c r="F30" s="13">
        <f t="shared" si="1"/>
        <v>0.55079559363525099</v>
      </c>
      <c r="G30" s="92"/>
      <c r="H30" s="91"/>
    </row>
    <row r="31" spans="1:8" x14ac:dyDescent="0.25">
      <c r="A31" s="89"/>
      <c r="B31" s="68"/>
      <c r="C31" s="40" t="s">
        <v>10</v>
      </c>
      <c r="D31" s="15">
        <v>0</v>
      </c>
      <c r="E31" s="15">
        <v>0</v>
      </c>
      <c r="F31" s="13">
        <v>0</v>
      </c>
      <c r="G31" s="92"/>
      <c r="H31" s="91"/>
    </row>
    <row r="32" spans="1:8" x14ac:dyDescent="0.25">
      <c r="A32" s="89"/>
      <c r="B32" s="68"/>
      <c r="C32" s="38" t="s">
        <v>11</v>
      </c>
      <c r="D32" s="15">
        <f>SUM(D28:D31)</f>
        <v>2310.6000000000004</v>
      </c>
      <c r="E32" s="15">
        <f>SUM(E28:E31)</f>
        <v>633.5</v>
      </c>
      <c r="F32" s="13">
        <f t="shared" si="1"/>
        <v>27.41712109408811</v>
      </c>
      <c r="G32" s="92"/>
      <c r="H32" s="91"/>
    </row>
    <row r="33" spans="1:8" ht="63" customHeight="1" x14ac:dyDescent="0.25">
      <c r="A33" s="89" t="s">
        <v>24</v>
      </c>
      <c r="B33" s="68" t="s">
        <v>25</v>
      </c>
      <c r="C33" s="43" t="s">
        <v>7</v>
      </c>
      <c r="D33" s="15">
        <v>0</v>
      </c>
      <c r="E33" s="15">
        <v>0</v>
      </c>
      <c r="F33" s="13">
        <v>0</v>
      </c>
      <c r="G33" s="92" t="s">
        <v>349</v>
      </c>
      <c r="H33" s="91"/>
    </row>
    <row r="34" spans="1:8" ht="63" customHeight="1" x14ac:dyDescent="0.25">
      <c r="A34" s="89"/>
      <c r="B34" s="68"/>
      <c r="C34" s="43" t="s">
        <v>8</v>
      </c>
      <c r="D34" s="15">
        <v>22447.8</v>
      </c>
      <c r="E34" s="15">
        <v>14680.4</v>
      </c>
      <c r="F34" s="13">
        <f t="shared" si="1"/>
        <v>65.397945455679391</v>
      </c>
      <c r="G34" s="92"/>
      <c r="H34" s="91"/>
    </row>
    <row r="35" spans="1:8" ht="63" customHeight="1" x14ac:dyDescent="0.25">
      <c r="A35" s="89"/>
      <c r="B35" s="68"/>
      <c r="C35" s="43" t="s">
        <v>9</v>
      </c>
      <c r="D35" s="15">
        <v>57780.800000000003</v>
      </c>
      <c r="E35" s="15">
        <v>38828.300000000003</v>
      </c>
      <c r="F35" s="13">
        <f t="shared" si="1"/>
        <v>67.199311882147711</v>
      </c>
      <c r="G35" s="92"/>
      <c r="H35" s="91"/>
    </row>
    <row r="36" spans="1:8" ht="63" customHeight="1" x14ac:dyDescent="0.25">
      <c r="A36" s="89"/>
      <c r="B36" s="68"/>
      <c r="C36" s="40" t="s">
        <v>10</v>
      </c>
      <c r="D36" s="15">
        <v>1260</v>
      </c>
      <c r="E36" s="15">
        <v>1426</v>
      </c>
      <c r="F36" s="13">
        <f t="shared" si="1"/>
        <v>113.17460317460318</v>
      </c>
      <c r="G36" s="92"/>
      <c r="H36" s="91"/>
    </row>
    <row r="37" spans="1:8" ht="63" customHeight="1" x14ac:dyDescent="0.25">
      <c r="A37" s="89"/>
      <c r="B37" s="68"/>
      <c r="C37" s="38" t="s">
        <v>11</v>
      </c>
      <c r="D37" s="15">
        <f t="shared" ref="D37:E37" si="8">SUM(D33:D36)</f>
        <v>81488.600000000006</v>
      </c>
      <c r="E37" s="15">
        <f t="shared" si="8"/>
        <v>54934.700000000004</v>
      </c>
      <c r="F37" s="13">
        <f t="shared" si="1"/>
        <v>67.413969561386494</v>
      </c>
      <c r="G37" s="92"/>
      <c r="H37" s="91"/>
    </row>
    <row r="38" spans="1:8" ht="15" customHeight="1" x14ac:dyDescent="0.25">
      <c r="A38" s="94" t="s">
        <v>26</v>
      </c>
      <c r="B38" s="96" t="s">
        <v>27</v>
      </c>
      <c r="C38" s="52" t="s">
        <v>7</v>
      </c>
      <c r="D38" s="54">
        <f t="shared" ref="D38:E41" si="9">D43</f>
        <v>0</v>
      </c>
      <c r="E38" s="54">
        <f t="shared" si="9"/>
        <v>0</v>
      </c>
      <c r="F38" s="13">
        <v>0</v>
      </c>
      <c r="G38" s="93"/>
      <c r="H38" s="95"/>
    </row>
    <row r="39" spans="1:8" x14ac:dyDescent="0.25">
      <c r="A39" s="94"/>
      <c r="B39" s="96"/>
      <c r="C39" s="43" t="s">
        <v>8</v>
      </c>
      <c r="D39" s="54">
        <f t="shared" si="9"/>
        <v>2369.4</v>
      </c>
      <c r="E39" s="54">
        <f t="shared" si="9"/>
        <v>1869.4</v>
      </c>
      <c r="F39" s="13">
        <f t="shared" si="1"/>
        <v>78.897611209588931</v>
      </c>
      <c r="G39" s="93"/>
      <c r="H39" s="95"/>
    </row>
    <row r="40" spans="1:8" x14ac:dyDescent="0.25">
      <c r="A40" s="94"/>
      <c r="B40" s="96"/>
      <c r="C40" s="43" t="s">
        <v>9</v>
      </c>
      <c r="D40" s="54">
        <f t="shared" si="9"/>
        <v>56212.6</v>
      </c>
      <c r="E40" s="54">
        <f t="shared" si="9"/>
        <v>9043.9</v>
      </c>
      <c r="F40" s="13">
        <f t="shared" si="1"/>
        <v>16.088741670017043</v>
      </c>
      <c r="G40" s="93"/>
      <c r="H40" s="95"/>
    </row>
    <row r="41" spans="1:8" x14ac:dyDescent="0.25">
      <c r="A41" s="94"/>
      <c r="B41" s="96"/>
      <c r="C41" s="40" t="s">
        <v>10</v>
      </c>
      <c r="D41" s="54">
        <f t="shared" si="9"/>
        <v>0</v>
      </c>
      <c r="E41" s="54">
        <f t="shared" si="9"/>
        <v>0</v>
      </c>
      <c r="F41" s="13">
        <v>0</v>
      </c>
      <c r="G41" s="93"/>
      <c r="H41" s="95"/>
    </row>
    <row r="42" spans="1:8" x14ac:dyDescent="0.25">
      <c r="A42" s="94"/>
      <c r="B42" s="96"/>
      <c r="C42" s="39" t="s">
        <v>11</v>
      </c>
      <c r="D42" s="53">
        <f t="shared" ref="D42:E42" si="10">SUM(D38:D41)</f>
        <v>58582</v>
      </c>
      <c r="E42" s="53">
        <f t="shared" si="10"/>
        <v>10913.3</v>
      </c>
      <c r="F42" s="14">
        <f t="shared" si="1"/>
        <v>18.629101089071728</v>
      </c>
      <c r="G42" s="93"/>
      <c r="H42" s="95"/>
    </row>
    <row r="43" spans="1:8" ht="60" customHeight="1" x14ac:dyDescent="0.25">
      <c r="A43" s="89" t="s">
        <v>28</v>
      </c>
      <c r="B43" s="68" t="s">
        <v>29</v>
      </c>
      <c r="C43" s="52" t="s">
        <v>7</v>
      </c>
      <c r="D43" s="55">
        <v>0</v>
      </c>
      <c r="E43" s="55">
        <v>0</v>
      </c>
      <c r="F43" s="13">
        <v>0</v>
      </c>
      <c r="G43" s="68" t="s">
        <v>300</v>
      </c>
      <c r="H43" s="95"/>
    </row>
    <row r="44" spans="1:8" ht="60" customHeight="1" x14ac:dyDescent="0.25">
      <c r="A44" s="89"/>
      <c r="B44" s="68"/>
      <c r="C44" s="43" t="s">
        <v>8</v>
      </c>
      <c r="D44" s="15">
        <v>2369.4</v>
      </c>
      <c r="E44" s="15">
        <v>1869.4</v>
      </c>
      <c r="F44" s="13">
        <f t="shared" si="1"/>
        <v>78.897611209588931</v>
      </c>
      <c r="G44" s="68"/>
      <c r="H44" s="95"/>
    </row>
    <row r="45" spans="1:8" ht="60" customHeight="1" x14ac:dyDescent="0.25">
      <c r="A45" s="89"/>
      <c r="B45" s="68"/>
      <c r="C45" s="43" t="s">
        <v>9</v>
      </c>
      <c r="D45" s="15">
        <v>56212.6</v>
      </c>
      <c r="E45" s="15">
        <v>9043.9</v>
      </c>
      <c r="F45" s="13">
        <f t="shared" si="1"/>
        <v>16.088741670017043</v>
      </c>
      <c r="G45" s="68"/>
      <c r="H45" s="95"/>
    </row>
    <row r="46" spans="1:8" ht="60" customHeight="1" x14ac:dyDescent="0.25">
      <c r="A46" s="89"/>
      <c r="B46" s="68"/>
      <c r="C46" s="40" t="s">
        <v>10</v>
      </c>
      <c r="D46" s="15">
        <v>0</v>
      </c>
      <c r="E46" s="15">
        <v>0</v>
      </c>
      <c r="F46" s="13">
        <v>0</v>
      </c>
      <c r="G46" s="68"/>
      <c r="H46" s="95"/>
    </row>
    <row r="47" spans="1:8" ht="60" customHeight="1" x14ac:dyDescent="0.25">
      <c r="A47" s="89"/>
      <c r="B47" s="68"/>
      <c r="C47" s="38" t="s">
        <v>11</v>
      </c>
      <c r="D47" s="15">
        <f t="shared" ref="D47:E47" si="11">SUM(D43:D46)</f>
        <v>58582</v>
      </c>
      <c r="E47" s="15">
        <f t="shared" si="11"/>
        <v>10913.3</v>
      </c>
      <c r="F47" s="13">
        <f t="shared" si="1"/>
        <v>18.629101089071728</v>
      </c>
      <c r="G47" s="68"/>
      <c r="H47" s="95"/>
    </row>
  </sheetData>
  <mergeCells count="39">
    <mergeCell ref="J15:K16"/>
    <mergeCell ref="A3:A7"/>
    <mergeCell ref="H3:H7"/>
    <mergeCell ref="G3:G7"/>
    <mergeCell ref="B3:B7"/>
    <mergeCell ref="H8:H12"/>
    <mergeCell ref="A8:A12"/>
    <mergeCell ref="G8:G12"/>
    <mergeCell ref="B8:B12"/>
    <mergeCell ref="H13:H17"/>
    <mergeCell ref="A13:A17"/>
    <mergeCell ref="G13:G17"/>
    <mergeCell ref="B13:B17"/>
    <mergeCell ref="H1:H2"/>
    <mergeCell ref="A1:B2"/>
    <mergeCell ref="G1:G2"/>
    <mergeCell ref="D1:F1"/>
    <mergeCell ref="C1:C2"/>
    <mergeCell ref="G38:G42"/>
    <mergeCell ref="A38:A42"/>
    <mergeCell ref="H38:H47"/>
    <mergeCell ref="B38:B42"/>
    <mergeCell ref="G43:G47"/>
    <mergeCell ref="B43:B47"/>
    <mergeCell ref="A43:A47"/>
    <mergeCell ref="A18:A22"/>
    <mergeCell ref="H18:H22"/>
    <mergeCell ref="B18:B22"/>
    <mergeCell ref="G18:G22"/>
    <mergeCell ref="A23:A27"/>
    <mergeCell ref="H23:H37"/>
    <mergeCell ref="G23:G27"/>
    <mergeCell ref="B23:B27"/>
    <mergeCell ref="A28:A32"/>
    <mergeCell ref="B28:B32"/>
    <mergeCell ref="G28:G32"/>
    <mergeCell ref="B33:B37"/>
    <mergeCell ref="G33:G37"/>
    <mergeCell ref="A33:A37"/>
  </mergeCells>
  <pageMargins left="0.7" right="0.7" top="0.75" bottom="0.75" header="0.3" footer="0.3"/>
  <pageSetup paperSize="9" scale="59" orientation="landscape" r:id="rId1"/>
  <rowBreaks count="1" manualBreakCount="1">
    <brk id="32" max="7" man="1"/>
  </rowBreak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7"/>
  <sheetViews>
    <sheetView zoomScaleNormal="100" workbookViewId="0">
      <selection activeCell="H18" sqref="H18:H22"/>
    </sheetView>
  </sheetViews>
  <sheetFormatPr defaultRowHeight="12.75" x14ac:dyDescent="0.2"/>
  <cols>
    <col min="1" max="1" width="4.85546875" style="19" bestFit="1" customWidth="1"/>
    <col min="2" max="2" width="37.7109375" style="19" customWidth="1"/>
    <col min="3" max="3" width="20.42578125" style="19" customWidth="1"/>
    <col min="4" max="6" width="12.85546875" style="19" customWidth="1"/>
    <col min="7" max="7" width="40.42578125" style="19" customWidth="1"/>
    <col min="8" max="8" width="38.42578125" style="19" customWidth="1"/>
    <col min="9" max="16384" width="9.140625" style="19"/>
  </cols>
  <sheetData>
    <row r="1" spans="1:8" ht="12.75" customHeight="1" x14ac:dyDescent="0.2">
      <c r="A1" s="79" t="s">
        <v>0</v>
      </c>
      <c r="B1" s="79"/>
      <c r="C1" s="79" t="s">
        <v>1</v>
      </c>
      <c r="D1" s="76" t="s">
        <v>279</v>
      </c>
      <c r="E1" s="76"/>
      <c r="F1" s="76"/>
      <c r="G1" s="76" t="s">
        <v>2</v>
      </c>
      <c r="H1" s="78" t="s">
        <v>30</v>
      </c>
    </row>
    <row r="2" spans="1:8" ht="38.25" x14ac:dyDescent="0.2">
      <c r="A2" s="79"/>
      <c r="B2" s="79"/>
      <c r="C2" s="79"/>
      <c r="D2" s="4" t="s">
        <v>12</v>
      </c>
      <c r="E2" s="4" t="s">
        <v>4</v>
      </c>
      <c r="F2" s="4" t="s">
        <v>5</v>
      </c>
      <c r="G2" s="77"/>
      <c r="H2" s="78"/>
    </row>
    <row r="3" spans="1:8" x14ac:dyDescent="0.2">
      <c r="A3" s="76" t="s">
        <v>232</v>
      </c>
      <c r="B3" s="96" t="s">
        <v>233</v>
      </c>
      <c r="C3" s="7" t="s">
        <v>7</v>
      </c>
      <c r="D3" s="13">
        <f>D8+D23</f>
        <v>4703.3</v>
      </c>
      <c r="E3" s="13">
        <f>E8+E23</f>
        <v>3450</v>
      </c>
      <c r="F3" s="13">
        <f>E3/D3*100</f>
        <v>73.352752322837162</v>
      </c>
      <c r="G3" s="93"/>
      <c r="H3" s="95"/>
    </row>
    <row r="4" spans="1:8" x14ac:dyDescent="0.2">
      <c r="A4" s="76"/>
      <c r="B4" s="96">
        <v>0</v>
      </c>
      <c r="C4" s="7" t="s">
        <v>8</v>
      </c>
      <c r="D4" s="13">
        <f t="shared" ref="D4:E6" si="0">D9+D24</f>
        <v>5270.7000000000007</v>
      </c>
      <c r="E4" s="13">
        <f t="shared" si="0"/>
        <v>4936.1000000000004</v>
      </c>
      <c r="F4" s="13">
        <f t="shared" ref="F4:F37" si="1">E4/D4*100</f>
        <v>93.651697118029858</v>
      </c>
      <c r="G4" s="93"/>
      <c r="H4" s="95"/>
    </row>
    <row r="5" spans="1:8" x14ac:dyDescent="0.2">
      <c r="A5" s="76"/>
      <c r="B5" s="96">
        <v>0</v>
      </c>
      <c r="C5" s="7" t="s">
        <v>9</v>
      </c>
      <c r="D5" s="13">
        <f t="shared" si="0"/>
        <v>621236</v>
      </c>
      <c r="E5" s="13">
        <f t="shared" si="0"/>
        <v>469355.3</v>
      </c>
      <c r="F5" s="13">
        <f t="shared" si="1"/>
        <v>75.551851470294707</v>
      </c>
      <c r="G5" s="93"/>
      <c r="H5" s="95"/>
    </row>
    <row r="6" spans="1:8" x14ac:dyDescent="0.2">
      <c r="A6" s="76"/>
      <c r="B6" s="96"/>
      <c r="C6" s="11" t="s">
        <v>10</v>
      </c>
      <c r="D6" s="13">
        <f t="shared" si="0"/>
        <v>0</v>
      </c>
      <c r="E6" s="13">
        <f t="shared" si="0"/>
        <v>0</v>
      </c>
      <c r="F6" s="13">
        <v>0</v>
      </c>
      <c r="G6" s="93"/>
      <c r="H6" s="95"/>
    </row>
    <row r="7" spans="1:8" x14ac:dyDescent="0.2">
      <c r="A7" s="76"/>
      <c r="B7" s="96"/>
      <c r="C7" s="12" t="s">
        <v>11</v>
      </c>
      <c r="D7" s="14">
        <f>SUM(D3:D6)</f>
        <v>631210</v>
      </c>
      <c r="E7" s="14">
        <f>SUM(E3:E6)</f>
        <v>477741.39999999997</v>
      </c>
      <c r="F7" s="14">
        <f t="shared" si="1"/>
        <v>75.686601923290183</v>
      </c>
      <c r="G7" s="93"/>
      <c r="H7" s="95"/>
    </row>
    <row r="8" spans="1:8" x14ac:dyDescent="0.2">
      <c r="A8" s="79" t="s">
        <v>13</v>
      </c>
      <c r="B8" s="96" t="s">
        <v>234</v>
      </c>
      <c r="C8" s="7" t="s">
        <v>7</v>
      </c>
      <c r="D8" s="13">
        <f>D13+D18</f>
        <v>0</v>
      </c>
      <c r="E8" s="13">
        <f>E13+E18</f>
        <v>0</v>
      </c>
      <c r="F8" s="13">
        <v>0</v>
      </c>
      <c r="G8" s="93"/>
      <c r="H8" s="95"/>
    </row>
    <row r="9" spans="1:8" x14ac:dyDescent="0.2">
      <c r="A9" s="79"/>
      <c r="B9" s="96"/>
      <c r="C9" s="7" t="s">
        <v>8</v>
      </c>
      <c r="D9" s="13">
        <f t="shared" ref="D9:E11" si="2">D14+D19</f>
        <v>0</v>
      </c>
      <c r="E9" s="13">
        <f t="shared" si="2"/>
        <v>0</v>
      </c>
      <c r="F9" s="13">
        <v>0</v>
      </c>
      <c r="G9" s="93"/>
      <c r="H9" s="95"/>
    </row>
    <row r="10" spans="1:8" x14ac:dyDescent="0.2">
      <c r="A10" s="79"/>
      <c r="B10" s="96"/>
      <c r="C10" s="7" t="s">
        <v>9</v>
      </c>
      <c r="D10" s="13">
        <f t="shared" si="2"/>
        <v>541</v>
      </c>
      <c r="E10" s="13">
        <f t="shared" si="2"/>
        <v>296.3</v>
      </c>
      <c r="F10" s="13">
        <f t="shared" si="1"/>
        <v>54.768946395563781</v>
      </c>
      <c r="G10" s="93"/>
      <c r="H10" s="95"/>
    </row>
    <row r="11" spans="1:8" x14ac:dyDescent="0.2">
      <c r="A11" s="79"/>
      <c r="B11" s="96"/>
      <c r="C11" s="11" t="s">
        <v>10</v>
      </c>
      <c r="D11" s="13">
        <f t="shared" si="2"/>
        <v>0</v>
      </c>
      <c r="E11" s="13">
        <f t="shared" si="2"/>
        <v>0</v>
      </c>
      <c r="F11" s="13">
        <v>0</v>
      </c>
      <c r="G11" s="93"/>
      <c r="H11" s="95"/>
    </row>
    <row r="12" spans="1:8" ht="13.5" customHeight="1" x14ac:dyDescent="0.2">
      <c r="A12" s="79"/>
      <c r="B12" s="96"/>
      <c r="C12" s="12" t="s">
        <v>11</v>
      </c>
      <c r="D12" s="14">
        <f>SUM(D8:D11)</f>
        <v>541</v>
      </c>
      <c r="E12" s="14">
        <f>SUM(E8:E11)</f>
        <v>296.3</v>
      </c>
      <c r="F12" s="14">
        <f t="shared" si="1"/>
        <v>54.768946395563781</v>
      </c>
      <c r="G12" s="93"/>
      <c r="H12" s="95"/>
    </row>
    <row r="13" spans="1:8" x14ac:dyDescent="0.2">
      <c r="A13" s="153" t="s">
        <v>35</v>
      </c>
      <c r="B13" s="68" t="s">
        <v>235</v>
      </c>
      <c r="C13" s="7" t="s">
        <v>7</v>
      </c>
      <c r="D13" s="13">
        <v>0</v>
      </c>
      <c r="E13" s="13">
        <v>0</v>
      </c>
      <c r="F13" s="13">
        <v>0</v>
      </c>
      <c r="G13" s="68" t="s">
        <v>381</v>
      </c>
      <c r="H13" s="69" t="s">
        <v>339</v>
      </c>
    </row>
    <row r="14" spans="1:8" x14ac:dyDescent="0.2">
      <c r="A14" s="153"/>
      <c r="B14" s="68"/>
      <c r="C14" s="7" t="s">
        <v>8</v>
      </c>
      <c r="D14" s="13">
        <v>0</v>
      </c>
      <c r="E14" s="13">
        <v>0</v>
      </c>
      <c r="F14" s="13">
        <v>0</v>
      </c>
      <c r="G14" s="68"/>
      <c r="H14" s="69"/>
    </row>
    <row r="15" spans="1:8" x14ac:dyDescent="0.2">
      <c r="A15" s="153"/>
      <c r="B15" s="68"/>
      <c r="C15" s="7" t="s">
        <v>9</v>
      </c>
      <c r="D15" s="13">
        <v>60</v>
      </c>
      <c r="E15" s="13">
        <v>0</v>
      </c>
      <c r="F15" s="13">
        <f t="shared" si="1"/>
        <v>0</v>
      </c>
      <c r="G15" s="68"/>
      <c r="H15" s="69"/>
    </row>
    <row r="16" spans="1:8" x14ac:dyDescent="0.2">
      <c r="A16" s="153"/>
      <c r="B16" s="68"/>
      <c r="C16" s="11" t="s">
        <v>10</v>
      </c>
      <c r="D16" s="13">
        <v>0</v>
      </c>
      <c r="E16" s="13">
        <v>0</v>
      </c>
      <c r="F16" s="13">
        <v>0</v>
      </c>
      <c r="G16" s="68"/>
      <c r="H16" s="69"/>
    </row>
    <row r="17" spans="1:8" x14ac:dyDescent="0.2">
      <c r="A17" s="153"/>
      <c r="B17" s="68"/>
      <c r="C17" s="8" t="s">
        <v>11</v>
      </c>
      <c r="D17" s="13">
        <f>SUM(D13:D16)</f>
        <v>60</v>
      </c>
      <c r="E17" s="13">
        <f>SUM(E13:E16)</f>
        <v>0</v>
      </c>
      <c r="F17" s="13">
        <v>0</v>
      </c>
      <c r="G17" s="68"/>
      <c r="H17" s="69"/>
    </row>
    <row r="18" spans="1:8" ht="23.1" customHeight="1" x14ac:dyDescent="0.2">
      <c r="A18" s="153" t="s">
        <v>41</v>
      </c>
      <c r="B18" s="250" t="s">
        <v>236</v>
      </c>
      <c r="C18" s="7" t="s">
        <v>7</v>
      </c>
      <c r="D18" s="13">
        <v>0</v>
      </c>
      <c r="E18" s="13">
        <v>0</v>
      </c>
      <c r="F18" s="13">
        <v>0</v>
      </c>
      <c r="G18" s="68" t="s">
        <v>382</v>
      </c>
      <c r="H18" s="69" t="s">
        <v>340</v>
      </c>
    </row>
    <row r="19" spans="1:8" ht="23.1" customHeight="1" x14ac:dyDescent="0.2">
      <c r="A19" s="153"/>
      <c r="B19" s="250"/>
      <c r="C19" s="7" t="s">
        <v>8</v>
      </c>
      <c r="D19" s="13">
        <v>0</v>
      </c>
      <c r="E19" s="13">
        <v>0</v>
      </c>
      <c r="F19" s="13">
        <v>0</v>
      </c>
      <c r="G19" s="93"/>
      <c r="H19" s="69"/>
    </row>
    <row r="20" spans="1:8" ht="23.1" customHeight="1" x14ac:dyDescent="0.2">
      <c r="A20" s="153"/>
      <c r="B20" s="250"/>
      <c r="C20" s="7" t="s">
        <v>9</v>
      </c>
      <c r="D20" s="13">
        <v>481</v>
      </c>
      <c r="E20" s="13">
        <v>296.3</v>
      </c>
      <c r="F20" s="13">
        <f t="shared" si="1"/>
        <v>61.600831600831604</v>
      </c>
      <c r="G20" s="93"/>
      <c r="H20" s="69"/>
    </row>
    <row r="21" spans="1:8" ht="23.1" customHeight="1" x14ac:dyDescent="0.2">
      <c r="A21" s="153"/>
      <c r="B21" s="250"/>
      <c r="C21" s="11" t="s">
        <v>10</v>
      </c>
      <c r="D21" s="13">
        <v>0</v>
      </c>
      <c r="E21" s="13">
        <v>0</v>
      </c>
      <c r="F21" s="13">
        <v>0</v>
      </c>
      <c r="G21" s="93"/>
      <c r="H21" s="69"/>
    </row>
    <row r="22" spans="1:8" ht="23.1" customHeight="1" x14ac:dyDescent="0.2">
      <c r="A22" s="153"/>
      <c r="B22" s="250"/>
      <c r="C22" s="12" t="s">
        <v>11</v>
      </c>
      <c r="D22" s="13">
        <f>SUM(D18:D21)</f>
        <v>481</v>
      </c>
      <c r="E22" s="13">
        <f>SUM(E18:E21)</f>
        <v>296.3</v>
      </c>
      <c r="F22" s="13">
        <f t="shared" si="1"/>
        <v>61.600831600831604</v>
      </c>
      <c r="G22" s="93"/>
      <c r="H22" s="69"/>
    </row>
    <row r="23" spans="1:8" x14ac:dyDescent="0.2">
      <c r="A23" s="94" t="s">
        <v>18</v>
      </c>
      <c r="B23" s="96" t="s">
        <v>237</v>
      </c>
      <c r="C23" s="7" t="s">
        <v>7</v>
      </c>
      <c r="D23" s="13">
        <f>D28+D33</f>
        <v>4703.3</v>
      </c>
      <c r="E23" s="13">
        <f>E28+E33</f>
        <v>3450</v>
      </c>
      <c r="F23" s="13">
        <f t="shared" si="1"/>
        <v>73.352752322837162</v>
      </c>
      <c r="G23" s="272"/>
      <c r="H23" s="251"/>
    </row>
    <row r="24" spans="1:8" x14ac:dyDescent="0.2">
      <c r="A24" s="94"/>
      <c r="B24" s="96"/>
      <c r="C24" s="7" t="s">
        <v>8</v>
      </c>
      <c r="D24" s="13">
        <f t="shared" ref="D24:E26" si="3">D29+D34</f>
        <v>5270.7000000000007</v>
      </c>
      <c r="E24" s="13">
        <f t="shared" si="3"/>
        <v>4936.1000000000004</v>
      </c>
      <c r="F24" s="13">
        <f t="shared" si="1"/>
        <v>93.651697118029858</v>
      </c>
      <c r="G24" s="272"/>
      <c r="H24" s="251"/>
    </row>
    <row r="25" spans="1:8" x14ac:dyDescent="0.2">
      <c r="A25" s="94"/>
      <c r="B25" s="96"/>
      <c r="C25" s="7" t="s">
        <v>9</v>
      </c>
      <c r="D25" s="13">
        <f t="shared" si="3"/>
        <v>620695</v>
      </c>
      <c r="E25" s="13">
        <f>E30+E35</f>
        <v>469059</v>
      </c>
      <c r="F25" s="13">
        <f t="shared" si="1"/>
        <v>75.569965925293431</v>
      </c>
      <c r="G25" s="272"/>
      <c r="H25" s="251"/>
    </row>
    <row r="26" spans="1:8" x14ac:dyDescent="0.2">
      <c r="A26" s="94"/>
      <c r="B26" s="96"/>
      <c r="C26" s="11" t="s">
        <v>10</v>
      </c>
      <c r="D26" s="13">
        <f t="shared" si="3"/>
        <v>0</v>
      </c>
      <c r="E26" s="13">
        <f t="shared" si="3"/>
        <v>0</v>
      </c>
      <c r="F26" s="13">
        <v>0</v>
      </c>
      <c r="G26" s="272"/>
      <c r="H26" s="251"/>
    </row>
    <row r="27" spans="1:8" x14ac:dyDescent="0.2">
      <c r="A27" s="94"/>
      <c r="B27" s="96"/>
      <c r="C27" s="12" t="s">
        <v>11</v>
      </c>
      <c r="D27" s="14">
        <f>SUM(D23:D26)</f>
        <v>630669</v>
      </c>
      <c r="E27" s="14">
        <f>SUM(E23:E26)</f>
        <v>477445.1</v>
      </c>
      <c r="F27" s="14">
        <f t="shared" si="1"/>
        <v>75.70454549058222</v>
      </c>
      <c r="G27" s="272"/>
      <c r="H27" s="251"/>
    </row>
    <row r="28" spans="1:8" ht="29.1" customHeight="1" x14ac:dyDescent="0.2">
      <c r="A28" s="89" t="s">
        <v>20</v>
      </c>
      <c r="B28" s="68" t="s">
        <v>238</v>
      </c>
      <c r="C28" s="7" t="s">
        <v>7</v>
      </c>
      <c r="D28" s="13">
        <v>0</v>
      </c>
      <c r="E28" s="13">
        <v>0</v>
      </c>
      <c r="F28" s="13">
        <v>0</v>
      </c>
      <c r="G28" s="68" t="s">
        <v>338</v>
      </c>
      <c r="H28" s="251"/>
    </row>
    <row r="29" spans="1:8" ht="29.1" customHeight="1" x14ac:dyDescent="0.2">
      <c r="A29" s="89"/>
      <c r="B29" s="68"/>
      <c r="C29" s="7" t="s">
        <v>8</v>
      </c>
      <c r="D29" s="13">
        <v>3118.4</v>
      </c>
      <c r="E29" s="13">
        <v>3043.4</v>
      </c>
      <c r="F29" s="13">
        <f t="shared" si="1"/>
        <v>97.594920472036932</v>
      </c>
      <c r="G29" s="68"/>
      <c r="H29" s="251"/>
    </row>
    <row r="30" spans="1:8" ht="29.1" customHeight="1" x14ac:dyDescent="0.2">
      <c r="A30" s="89"/>
      <c r="B30" s="68"/>
      <c r="C30" s="7" t="s">
        <v>9</v>
      </c>
      <c r="D30" s="13">
        <v>620641.5</v>
      </c>
      <c r="E30" s="13">
        <v>469005.5</v>
      </c>
      <c r="F30" s="13">
        <f t="shared" si="1"/>
        <v>75.567860028696117</v>
      </c>
      <c r="G30" s="68"/>
      <c r="H30" s="251"/>
    </row>
    <row r="31" spans="1:8" ht="29.1" customHeight="1" x14ac:dyDescent="0.2">
      <c r="A31" s="89"/>
      <c r="B31" s="68"/>
      <c r="C31" s="11" t="s">
        <v>10</v>
      </c>
      <c r="D31" s="13">
        <v>0</v>
      </c>
      <c r="E31" s="13">
        <v>0</v>
      </c>
      <c r="F31" s="13">
        <v>0</v>
      </c>
      <c r="G31" s="68"/>
      <c r="H31" s="251"/>
    </row>
    <row r="32" spans="1:8" ht="29.1" customHeight="1" x14ac:dyDescent="0.2">
      <c r="A32" s="89"/>
      <c r="B32" s="68"/>
      <c r="C32" s="8" t="s">
        <v>11</v>
      </c>
      <c r="D32" s="13">
        <f>SUM(D28:D31)</f>
        <v>623759.9</v>
      </c>
      <c r="E32" s="13">
        <f>SUM(E28:E31)</f>
        <v>472048.9</v>
      </c>
      <c r="F32" s="13">
        <f t="shared" si="1"/>
        <v>75.677981223223881</v>
      </c>
      <c r="G32" s="68"/>
      <c r="H32" s="251"/>
    </row>
    <row r="33" spans="1:8" x14ac:dyDescent="0.2">
      <c r="A33" s="89" t="s">
        <v>22</v>
      </c>
      <c r="B33" s="68" t="s">
        <v>239</v>
      </c>
      <c r="C33" s="7" t="s">
        <v>7</v>
      </c>
      <c r="D33" s="13">
        <v>4703.3</v>
      </c>
      <c r="E33" s="13">
        <v>3450</v>
      </c>
      <c r="F33" s="13">
        <f t="shared" si="1"/>
        <v>73.352752322837162</v>
      </c>
      <c r="G33" s="68" t="s">
        <v>327</v>
      </c>
      <c r="H33" s="69" t="s">
        <v>326</v>
      </c>
    </row>
    <row r="34" spans="1:8" x14ac:dyDescent="0.2">
      <c r="A34" s="89"/>
      <c r="B34" s="68"/>
      <c r="C34" s="7" t="s">
        <v>8</v>
      </c>
      <c r="D34" s="13">
        <v>2152.3000000000002</v>
      </c>
      <c r="E34" s="13">
        <v>1892.7</v>
      </c>
      <c r="F34" s="13">
        <f t="shared" si="1"/>
        <v>87.938484412024337</v>
      </c>
      <c r="G34" s="68"/>
      <c r="H34" s="69"/>
    </row>
    <row r="35" spans="1:8" x14ac:dyDescent="0.2">
      <c r="A35" s="89"/>
      <c r="B35" s="68"/>
      <c r="C35" s="7" t="s">
        <v>9</v>
      </c>
      <c r="D35" s="13">
        <v>53.5</v>
      </c>
      <c r="E35" s="13">
        <v>53.5</v>
      </c>
      <c r="F35" s="13">
        <v>0</v>
      </c>
      <c r="G35" s="68"/>
      <c r="H35" s="69"/>
    </row>
    <row r="36" spans="1:8" x14ac:dyDescent="0.2">
      <c r="A36" s="89"/>
      <c r="B36" s="68"/>
      <c r="C36" s="11" t="s">
        <v>10</v>
      </c>
      <c r="D36" s="13">
        <v>0</v>
      </c>
      <c r="E36" s="13">
        <v>0</v>
      </c>
      <c r="F36" s="13">
        <v>0</v>
      </c>
      <c r="G36" s="68"/>
      <c r="H36" s="69"/>
    </row>
    <row r="37" spans="1:8" x14ac:dyDescent="0.2">
      <c r="A37" s="89"/>
      <c r="B37" s="68"/>
      <c r="C37" s="8" t="s">
        <v>11</v>
      </c>
      <c r="D37" s="13">
        <f>SUM(D33:D36)</f>
        <v>6909.1</v>
      </c>
      <c r="E37" s="13">
        <f>SUM(E33:E36)</f>
        <v>5396.2</v>
      </c>
      <c r="F37" s="13">
        <f t="shared" si="1"/>
        <v>78.102791970010557</v>
      </c>
      <c r="G37" s="68"/>
      <c r="H37" s="69"/>
    </row>
  </sheetData>
  <mergeCells count="33">
    <mergeCell ref="H28:H32"/>
    <mergeCell ref="H33:H37"/>
    <mergeCell ref="A33:A37"/>
    <mergeCell ref="B33:B37"/>
    <mergeCell ref="A28:A32"/>
    <mergeCell ref="B28:B32"/>
    <mergeCell ref="G28:G32"/>
    <mergeCell ref="G33:G37"/>
    <mergeCell ref="A3:A7"/>
    <mergeCell ref="B3:B7"/>
    <mergeCell ref="G3:G7"/>
    <mergeCell ref="H3:H7"/>
    <mergeCell ref="A13:A17"/>
    <mergeCell ref="B13:B17"/>
    <mergeCell ref="G13:G17"/>
    <mergeCell ref="H13:H17"/>
    <mergeCell ref="A8:A12"/>
    <mergeCell ref="B8:B12"/>
    <mergeCell ref="G8:G12"/>
    <mergeCell ref="H8:H12"/>
    <mergeCell ref="A1:B2"/>
    <mergeCell ref="C1:C2"/>
    <mergeCell ref="D1:F1"/>
    <mergeCell ref="G1:G2"/>
    <mergeCell ref="H1:H2"/>
    <mergeCell ref="G18:G22"/>
    <mergeCell ref="H18:H22"/>
    <mergeCell ref="A23:A27"/>
    <mergeCell ref="B23:B27"/>
    <mergeCell ref="B18:B22"/>
    <mergeCell ref="A18:A22"/>
    <mergeCell ref="G23:G27"/>
    <mergeCell ref="H23:H27"/>
  </mergeCells>
  <pageMargins left="0.7" right="0.7" top="0.75" bottom="0.75" header="0.3" footer="0.3"/>
  <pageSetup paperSize="9" scale="72" fitToHeight="0" orientation="landscape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7"/>
  <sheetViews>
    <sheetView topLeftCell="A11" zoomScaleNormal="100" workbookViewId="0">
      <selection activeCell="G18" sqref="G18:G22"/>
    </sheetView>
  </sheetViews>
  <sheetFormatPr defaultRowHeight="15" x14ac:dyDescent="0.25"/>
  <cols>
    <col min="1" max="1" width="3.5703125" bestFit="1" customWidth="1"/>
    <col min="2" max="2" width="35" customWidth="1"/>
    <col min="3" max="3" width="18.140625" customWidth="1"/>
    <col min="4" max="6" width="12.85546875" customWidth="1"/>
    <col min="7" max="7" width="37.140625" customWidth="1"/>
    <col min="8" max="8" width="37.28515625" customWidth="1"/>
  </cols>
  <sheetData>
    <row r="1" spans="1:8" ht="15" customHeight="1" x14ac:dyDescent="0.25">
      <c r="A1" s="79" t="s">
        <v>0</v>
      </c>
      <c r="B1" s="79"/>
      <c r="C1" s="79" t="s">
        <v>1</v>
      </c>
      <c r="D1" s="76" t="s">
        <v>279</v>
      </c>
      <c r="E1" s="76"/>
      <c r="F1" s="76"/>
      <c r="G1" s="76" t="s">
        <v>2</v>
      </c>
      <c r="H1" s="78" t="s">
        <v>30</v>
      </c>
    </row>
    <row r="2" spans="1:8" ht="38.25" x14ac:dyDescent="0.25">
      <c r="A2" s="79"/>
      <c r="B2" s="79"/>
      <c r="C2" s="79"/>
      <c r="D2" s="4" t="s">
        <v>12</v>
      </c>
      <c r="E2" s="4" t="s">
        <v>4</v>
      </c>
      <c r="F2" s="4" t="s">
        <v>5</v>
      </c>
      <c r="G2" s="77"/>
      <c r="H2" s="78"/>
    </row>
    <row r="3" spans="1:8" ht="15" customHeight="1" x14ac:dyDescent="0.25">
      <c r="A3" s="76" t="s">
        <v>240</v>
      </c>
      <c r="B3" s="96" t="s">
        <v>241</v>
      </c>
      <c r="C3" s="7" t="s">
        <v>7</v>
      </c>
      <c r="D3" s="13">
        <f>D8+D38</f>
        <v>0</v>
      </c>
      <c r="E3" s="13">
        <f>E8+E38</f>
        <v>0</v>
      </c>
      <c r="F3" s="13">
        <v>0</v>
      </c>
      <c r="G3" s="93"/>
      <c r="H3" s="95"/>
    </row>
    <row r="4" spans="1:8" ht="15" customHeight="1" x14ac:dyDescent="0.25">
      <c r="A4" s="76"/>
      <c r="B4" s="96">
        <v>0</v>
      </c>
      <c r="C4" s="7" t="s">
        <v>8</v>
      </c>
      <c r="D4" s="13">
        <f t="shared" ref="D4:E6" si="0">D9+D39</f>
        <v>0</v>
      </c>
      <c r="E4" s="13">
        <f t="shared" si="0"/>
        <v>0</v>
      </c>
      <c r="F4" s="13">
        <v>0</v>
      </c>
      <c r="G4" s="93"/>
      <c r="H4" s="95"/>
    </row>
    <row r="5" spans="1:8" ht="15" customHeight="1" x14ac:dyDescent="0.25">
      <c r="A5" s="76"/>
      <c r="B5" s="96">
        <v>0</v>
      </c>
      <c r="C5" s="7" t="s">
        <v>9</v>
      </c>
      <c r="D5" s="13">
        <f t="shared" si="0"/>
        <v>155550.20000000001</v>
      </c>
      <c r="E5" s="13">
        <f t="shared" si="0"/>
        <v>93015.699999999983</v>
      </c>
      <c r="F5" s="13">
        <f t="shared" ref="F5:F47" si="1">E5/D5*100</f>
        <v>59.797865897954473</v>
      </c>
      <c r="G5" s="93"/>
      <c r="H5" s="95"/>
    </row>
    <row r="6" spans="1:8" ht="15" customHeight="1" x14ac:dyDescent="0.25">
      <c r="A6" s="76"/>
      <c r="B6" s="96"/>
      <c r="C6" s="11" t="s">
        <v>10</v>
      </c>
      <c r="D6" s="13">
        <f t="shared" si="0"/>
        <v>0</v>
      </c>
      <c r="E6" s="13">
        <f t="shared" si="0"/>
        <v>0</v>
      </c>
      <c r="F6" s="13">
        <v>0</v>
      </c>
      <c r="G6" s="93"/>
      <c r="H6" s="95"/>
    </row>
    <row r="7" spans="1:8" ht="15" customHeight="1" x14ac:dyDescent="0.25">
      <c r="A7" s="76"/>
      <c r="B7" s="96"/>
      <c r="C7" s="12" t="s">
        <v>11</v>
      </c>
      <c r="D7" s="14">
        <f>SUM(D3:D6)</f>
        <v>155550.20000000001</v>
      </c>
      <c r="E7" s="14">
        <f>SUM(E3:E6)</f>
        <v>93015.699999999983</v>
      </c>
      <c r="F7" s="14">
        <f t="shared" si="1"/>
        <v>59.797865897954473</v>
      </c>
      <c r="G7" s="93"/>
      <c r="H7" s="95"/>
    </row>
    <row r="8" spans="1:8" ht="15" customHeight="1" x14ac:dyDescent="0.25">
      <c r="A8" s="94" t="s">
        <v>13</v>
      </c>
      <c r="B8" s="96" t="s">
        <v>242</v>
      </c>
      <c r="C8" s="7" t="s">
        <v>7</v>
      </c>
      <c r="D8" s="13">
        <f>D13+D18+D23+D28+D33</f>
        <v>0</v>
      </c>
      <c r="E8" s="13">
        <f>E13+E18+E23+E28+E33</f>
        <v>0</v>
      </c>
      <c r="F8" s="13">
        <v>0</v>
      </c>
      <c r="G8" s="93"/>
      <c r="H8" s="95"/>
    </row>
    <row r="9" spans="1:8" ht="15" customHeight="1" x14ac:dyDescent="0.25">
      <c r="A9" s="94"/>
      <c r="B9" s="96"/>
      <c r="C9" s="7" t="s">
        <v>8</v>
      </c>
      <c r="D9" s="13">
        <f t="shared" ref="D9:E11" si="2">D14+D19+D24+D29+D34</f>
        <v>0</v>
      </c>
      <c r="E9" s="13">
        <f t="shared" si="2"/>
        <v>0</v>
      </c>
      <c r="F9" s="13">
        <v>0</v>
      </c>
      <c r="G9" s="93"/>
      <c r="H9" s="95"/>
    </row>
    <row r="10" spans="1:8" ht="15" customHeight="1" x14ac:dyDescent="0.25">
      <c r="A10" s="94"/>
      <c r="B10" s="96"/>
      <c r="C10" s="7" t="s">
        <v>9</v>
      </c>
      <c r="D10" s="13">
        <f t="shared" si="2"/>
        <v>146858</v>
      </c>
      <c r="E10" s="13">
        <f t="shared" si="2"/>
        <v>89936.199999999983</v>
      </c>
      <c r="F10" s="13">
        <f t="shared" si="1"/>
        <v>61.240245679499914</v>
      </c>
      <c r="G10" s="93"/>
      <c r="H10" s="95"/>
    </row>
    <row r="11" spans="1:8" ht="15" customHeight="1" x14ac:dyDescent="0.25">
      <c r="A11" s="94"/>
      <c r="B11" s="96"/>
      <c r="C11" s="11" t="s">
        <v>10</v>
      </c>
      <c r="D11" s="13">
        <f t="shared" si="2"/>
        <v>0</v>
      </c>
      <c r="E11" s="13">
        <f t="shared" si="2"/>
        <v>0</v>
      </c>
      <c r="F11" s="13">
        <v>0</v>
      </c>
      <c r="G11" s="93"/>
      <c r="H11" s="95"/>
    </row>
    <row r="12" spans="1:8" ht="15" customHeight="1" x14ac:dyDescent="0.25">
      <c r="A12" s="94"/>
      <c r="B12" s="96"/>
      <c r="C12" s="12" t="s">
        <v>11</v>
      </c>
      <c r="D12" s="14">
        <f>SUM(D8:D11)</f>
        <v>146858</v>
      </c>
      <c r="E12" s="14">
        <f>SUM(E8:E11)</f>
        <v>89936.199999999983</v>
      </c>
      <c r="F12" s="14">
        <f t="shared" si="1"/>
        <v>61.240245679499914</v>
      </c>
      <c r="G12" s="93"/>
      <c r="H12" s="95"/>
    </row>
    <row r="13" spans="1:8" ht="15" customHeight="1" x14ac:dyDescent="0.25">
      <c r="A13" s="89" t="s">
        <v>33</v>
      </c>
      <c r="B13" s="68" t="s">
        <v>243</v>
      </c>
      <c r="C13" s="7" t="s">
        <v>7</v>
      </c>
      <c r="D13" s="13">
        <v>0</v>
      </c>
      <c r="E13" s="13">
        <v>0</v>
      </c>
      <c r="F13" s="13">
        <v>0</v>
      </c>
      <c r="G13" s="68" t="s">
        <v>268</v>
      </c>
      <c r="H13" s="69" t="s">
        <v>269</v>
      </c>
    </row>
    <row r="14" spans="1:8" ht="15" customHeight="1" x14ac:dyDescent="0.25">
      <c r="A14" s="89"/>
      <c r="B14" s="68"/>
      <c r="C14" s="7" t="s">
        <v>8</v>
      </c>
      <c r="D14" s="13">
        <v>0</v>
      </c>
      <c r="E14" s="13">
        <v>0</v>
      </c>
      <c r="F14" s="13">
        <v>0</v>
      </c>
      <c r="G14" s="68"/>
      <c r="H14" s="69"/>
    </row>
    <row r="15" spans="1:8" ht="15" customHeight="1" x14ac:dyDescent="0.25">
      <c r="A15" s="89"/>
      <c r="B15" s="68"/>
      <c r="C15" s="7" t="s">
        <v>9</v>
      </c>
      <c r="D15" s="13">
        <v>31231.200000000001</v>
      </c>
      <c r="E15" s="13">
        <v>22696.1</v>
      </c>
      <c r="F15" s="13">
        <f t="shared" si="1"/>
        <v>72.67123901739285</v>
      </c>
      <c r="G15" s="68"/>
      <c r="H15" s="69"/>
    </row>
    <row r="16" spans="1:8" ht="15" customHeight="1" x14ac:dyDescent="0.25">
      <c r="A16" s="89"/>
      <c r="B16" s="68"/>
      <c r="C16" s="11" t="s">
        <v>10</v>
      </c>
      <c r="D16" s="13">
        <v>0</v>
      </c>
      <c r="E16" s="13">
        <v>0</v>
      </c>
      <c r="F16" s="13">
        <v>0</v>
      </c>
      <c r="G16" s="68"/>
      <c r="H16" s="69"/>
    </row>
    <row r="17" spans="1:8" ht="15" customHeight="1" x14ac:dyDescent="0.25">
      <c r="A17" s="89"/>
      <c r="B17" s="68"/>
      <c r="C17" s="8" t="s">
        <v>11</v>
      </c>
      <c r="D17" s="13">
        <f>SUM(D13:D16)</f>
        <v>31231.200000000001</v>
      </c>
      <c r="E17" s="13">
        <f>SUM(E13:E16)</f>
        <v>22696.1</v>
      </c>
      <c r="F17" s="13">
        <f t="shared" si="1"/>
        <v>72.67123901739285</v>
      </c>
      <c r="G17" s="68"/>
      <c r="H17" s="69"/>
    </row>
    <row r="18" spans="1:8" ht="15" customHeight="1" x14ac:dyDescent="0.25">
      <c r="A18" s="89" t="s">
        <v>35</v>
      </c>
      <c r="B18" s="68" t="s">
        <v>244</v>
      </c>
      <c r="C18" s="7" t="s">
        <v>7</v>
      </c>
      <c r="D18" s="13">
        <v>0</v>
      </c>
      <c r="E18" s="13">
        <v>0</v>
      </c>
      <c r="F18" s="13">
        <v>0</v>
      </c>
      <c r="G18" s="68" t="s">
        <v>383</v>
      </c>
      <c r="H18" s="69" t="s">
        <v>270</v>
      </c>
    </row>
    <row r="19" spans="1:8" ht="15" customHeight="1" x14ac:dyDescent="0.25">
      <c r="A19" s="89"/>
      <c r="B19" s="68"/>
      <c r="C19" s="7" t="s">
        <v>8</v>
      </c>
      <c r="D19" s="13">
        <v>0</v>
      </c>
      <c r="E19" s="13">
        <v>0</v>
      </c>
      <c r="F19" s="13">
        <v>0</v>
      </c>
      <c r="G19" s="68"/>
      <c r="H19" s="69"/>
    </row>
    <row r="20" spans="1:8" ht="15" customHeight="1" x14ac:dyDescent="0.25">
      <c r="A20" s="89"/>
      <c r="B20" s="68"/>
      <c r="C20" s="7" t="s">
        <v>9</v>
      </c>
      <c r="D20" s="13">
        <v>5892.1</v>
      </c>
      <c r="E20" s="13">
        <v>3291.1</v>
      </c>
      <c r="F20" s="13">
        <f t="shared" si="1"/>
        <v>55.856146365472405</v>
      </c>
      <c r="G20" s="68"/>
      <c r="H20" s="69"/>
    </row>
    <row r="21" spans="1:8" ht="15" customHeight="1" x14ac:dyDescent="0.25">
      <c r="A21" s="89"/>
      <c r="B21" s="68"/>
      <c r="C21" s="11" t="s">
        <v>10</v>
      </c>
      <c r="D21" s="13">
        <v>0</v>
      </c>
      <c r="E21" s="13">
        <v>0</v>
      </c>
      <c r="F21" s="13">
        <v>0</v>
      </c>
      <c r="G21" s="68"/>
      <c r="H21" s="69"/>
    </row>
    <row r="22" spans="1:8" ht="15" customHeight="1" x14ac:dyDescent="0.25">
      <c r="A22" s="89"/>
      <c r="B22" s="68"/>
      <c r="C22" s="8" t="s">
        <v>11</v>
      </c>
      <c r="D22" s="13">
        <f>SUM(D18:D21)</f>
        <v>5892.1</v>
      </c>
      <c r="E22" s="13">
        <f>SUM(E18:E21)</f>
        <v>3291.1</v>
      </c>
      <c r="F22" s="13">
        <f t="shared" si="1"/>
        <v>55.856146365472405</v>
      </c>
      <c r="G22" s="68"/>
      <c r="H22" s="69"/>
    </row>
    <row r="23" spans="1:8" ht="21.95" customHeight="1" x14ac:dyDescent="0.25">
      <c r="A23" s="89" t="s">
        <v>41</v>
      </c>
      <c r="B23" s="68" t="s">
        <v>245</v>
      </c>
      <c r="C23" s="7" t="s">
        <v>7</v>
      </c>
      <c r="D23" s="13">
        <v>0</v>
      </c>
      <c r="E23" s="13">
        <v>0</v>
      </c>
      <c r="F23" s="13">
        <v>0</v>
      </c>
      <c r="G23" s="68" t="s">
        <v>315</v>
      </c>
      <c r="H23" s="69" t="s">
        <v>271</v>
      </c>
    </row>
    <row r="24" spans="1:8" ht="21.95" customHeight="1" x14ac:dyDescent="0.25">
      <c r="A24" s="89"/>
      <c r="B24" s="68"/>
      <c r="C24" s="7" t="s">
        <v>8</v>
      </c>
      <c r="D24" s="13">
        <v>0</v>
      </c>
      <c r="E24" s="13">
        <v>0</v>
      </c>
      <c r="F24" s="13">
        <v>0</v>
      </c>
      <c r="G24" s="68"/>
      <c r="H24" s="69"/>
    </row>
    <row r="25" spans="1:8" ht="21.95" customHeight="1" x14ac:dyDescent="0.25">
      <c r="A25" s="89"/>
      <c r="B25" s="68"/>
      <c r="C25" s="7" t="s">
        <v>9</v>
      </c>
      <c r="D25" s="13">
        <v>12281.1</v>
      </c>
      <c r="E25" s="13">
        <v>6917.5</v>
      </c>
      <c r="F25" s="13">
        <f t="shared" si="1"/>
        <v>56.326387701427393</v>
      </c>
      <c r="G25" s="68"/>
      <c r="H25" s="69"/>
    </row>
    <row r="26" spans="1:8" ht="21.95" customHeight="1" x14ac:dyDescent="0.25">
      <c r="A26" s="89"/>
      <c r="B26" s="68"/>
      <c r="C26" s="11" t="s">
        <v>10</v>
      </c>
      <c r="D26" s="13">
        <v>0</v>
      </c>
      <c r="E26" s="13">
        <v>0</v>
      </c>
      <c r="F26" s="13">
        <v>0</v>
      </c>
      <c r="G26" s="68"/>
      <c r="H26" s="69"/>
    </row>
    <row r="27" spans="1:8" ht="21.95" customHeight="1" x14ac:dyDescent="0.25">
      <c r="A27" s="89"/>
      <c r="B27" s="68"/>
      <c r="C27" s="8" t="s">
        <v>11</v>
      </c>
      <c r="D27" s="13">
        <f>SUM(D23:D26)</f>
        <v>12281.1</v>
      </c>
      <c r="E27" s="13">
        <f>SUM(E23:E26)</f>
        <v>6917.5</v>
      </c>
      <c r="F27" s="13">
        <f t="shared" si="1"/>
        <v>56.326387701427393</v>
      </c>
      <c r="G27" s="68"/>
      <c r="H27" s="69"/>
    </row>
    <row r="28" spans="1:8" ht="24" customHeight="1" x14ac:dyDescent="0.25">
      <c r="A28" s="89" t="s">
        <v>16</v>
      </c>
      <c r="B28" s="68" t="s">
        <v>246</v>
      </c>
      <c r="C28" s="7" t="s">
        <v>7</v>
      </c>
      <c r="D28" s="13">
        <v>0</v>
      </c>
      <c r="E28" s="13">
        <v>0</v>
      </c>
      <c r="F28" s="13">
        <v>0</v>
      </c>
      <c r="G28" s="68" t="s">
        <v>316</v>
      </c>
      <c r="H28" s="69" t="s">
        <v>272</v>
      </c>
    </row>
    <row r="29" spans="1:8" ht="24" customHeight="1" x14ac:dyDescent="0.25">
      <c r="A29" s="89"/>
      <c r="B29" s="68"/>
      <c r="C29" s="7" t="s">
        <v>8</v>
      </c>
      <c r="D29" s="13">
        <v>0</v>
      </c>
      <c r="E29" s="13">
        <v>0</v>
      </c>
      <c r="F29" s="13">
        <v>0</v>
      </c>
      <c r="G29" s="68"/>
      <c r="H29" s="69"/>
    </row>
    <row r="30" spans="1:8" ht="24" customHeight="1" x14ac:dyDescent="0.25">
      <c r="A30" s="89"/>
      <c r="B30" s="68"/>
      <c r="C30" s="7" t="s">
        <v>9</v>
      </c>
      <c r="D30" s="13">
        <v>61714.2</v>
      </c>
      <c r="E30" s="13">
        <v>50570.1</v>
      </c>
      <c r="F30" s="13">
        <f t="shared" si="1"/>
        <v>81.942405475563163</v>
      </c>
      <c r="G30" s="68"/>
      <c r="H30" s="69"/>
    </row>
    <row r="31" spans="1:8" ht="24" customHeight="1" x14ac:dyDescent="0.25">
      <c r="A31" s="89"/>
      <c r="B31" s="68"/>
      <c r="C31" s="11" t="s">
        <v>10</v>
      </c>
      <c r="D31" s="13">
        <v>0</v>
      </c>
      <c r="E31" s="13">
        <v>0</v>
      </c>
      <c r="F31" s="13">
        <v>0</v>
      </c>
      <c r="G31" s="68"/>
      <c r="H31" s="69"/>
    </row>
    <row r="32" spans="1:8" ht="24" customHeight="1" x14ac:dyDescent="0.25">
      <c r="A32" s="89"/>
      <c r="B32" s="68"/>
      <c r="C32" s="8" t="s">
        <v>11</v>
      </c>
      <c r="D32" s="13">
        <f>SUM(D28:D31)</f>
        <v>61714.2</v>
      </c>
      <c r="E32" s="13">
        <f>SUM(E28:E31)</f>
        <v>50570.1</v>
      </c>
      <c r="F32" s="13">
        <f t="shared" si="1"/>
        <v>81.942405475563163</v>
      </c>
      <c r="G32" s="68"/>
      <c r="H32" s="69"/>
    </row>
    <row r="33" spans="1:8" ht="63" customHeight="1" x14ac:dyDescent="0.25">
      <c r="A33" s="89" t="s">
        <v>47</v>
      </c>
      <c r="B33" s="68" t="s">
        <v>247</v>
      </c>
      <c r="C33" s="7" t="s">
        <v>7</v>
      </c>
      <c r="D33" s="13">
        <v>0</v>
      </c>
      <c r="E33" s="13">
        <v>0</v>
      </c>
      <c r="F33" s="13">
        <v>0</v>
      </c>
      <c r="G33" s="68" t="s">
        <v>317</v>
      </c>
      <c r="H33" s="69" t="s">
        <v>318</v>
      </c>
    </row>
    <row r="34" spans="1:8" ht="63" customHeight="1" x14ac:dyDescent="0.25">
      <c r="A34" s="89"/>
      <c r="B34" s="68"/>
      <c r="C34" s="7" t="s">
        <v>8</v>
      </c>
      <c r="D34" s="13">
        <v>0</v>
      </c>
      <c r="E34" s="13">
        <v>0</v>
      </c>
      <c r="F34" s="13">
        <v>0</v>
      </c>
      <c r="G34" s="68"/>
      <c r="H34" s="69"/>
    </row>
    <row r="35" spans="1:8" ht="63" customHeight="1" x14ac:dyDescent="0.25">
      <c r="A35" s="89"/>
      <c r="B35" s="68"/>
      <c r="C35" s="7" t="s">
        <v>9</v>
      </c>
      <c r="D35" s="13">
        <v>35739.4</v>
      </c>
      <c r="E35" s="13">
        <v>6461.4</v>
      </c>
      <c r="F35" s="13">
        <f t="shared" si="1"/>
        <v>18.079206701847259</v>
      </c>
      <c r="G35" s="68"/>
      <c r="H35" s="69"/>
    </row>
    <row r="36" spans="1:8" ht="63" customHeight="1" x14ac:dyDescent="0.25">
      <c r="A36" s="89"/>
      <c r="B36" s="68"/>
      <c r="C36" s="11" t="s">
        <v>10</v>
      </c>
      <c r="D36" s="13">
        <v>0</v>
      </c>
      <c r="E36" s="13">
        <v>0</v>
      </c>
      <c r="F36" s="13">
        <v>0</v>
      </c>
      <c r="G36" s="68"/>
      <c r="H36" s="69"/>
    </row>
    <row r="37" spans="1:8" ht="63" customHeight="1" x14ac:dyDescent="0.25">
      <c r="A37" s="89"/>
      <c r="B37" s="68"/>
      <c r="C37" s="8" t="s">
        <v>11</v>
      </c>
      <c r="D37" s="13">
        <f>SUM(D33:D36)</f>
        <v>35739.4</v>
      </c>
      <c r="E37" s="13">
        <f>SUM(E33:E36)</f>
        <v>6461.4</v>
      </c>
      <c r="F37" s="13">
        <f t="shared" si="1"/>
        <v>18.079206701847259</v>
      </c>
      <c r="G37" s="68"/>
      <c r="H37" s="69"/>
    </row>
    <row r="38" spans="1:8" ht="15" customHeight="1" x14ac:dyDescent="0.25">
      <c r="A38" s="94" t="s">
        <v>18</v>
      </c>
      <c r="B38" s="96" t="s">
        <v>248</v>
      </c>
      <c r="C38" s="7" t="s">
        <v>7</v>
      </c>
      <c r="D38" s="13">
        <f>D43</f>
        <v>0</v>
      </c>
      <c r="E38" s="13">
        <f>E43</f>
        <v>0</v>
      </c>
      <c r="F38" s="13">
        <v>0</v>
      </c>
      <c r="G38" s="93"/>
      <c r="H38" s="172"/>
    </row>
    <row r="39" spans="1:8" ht="15" customHeight="1" x14ac:dyDescent="0.25">
      <c r="A39" s="94"/>
      <c r="B39" s="96"/>
      <c r="C39" s="7" t="s">
        <v>8</v>
      </c>
      <c r="D39" s="13">
        <f t="shared" ref="D39:E41" si="3">D44</f>
        <v>0</v>
      </c>
      <c r="E39" s="13">
        <f t="shared" si="3"/>
        <v>0</v>
      </c>
      <c r="F39" s="13">
        <v>0</v>
      </c>
      <c r="G39" s="93"/>
      <c r="H39" s="172"/>
    </row>
    <row r="40" spans="1:8" ht="15" customHeight="1" x14ac:dyDescent="0.25">
      <c r="A40" s="94"/>
      <c r="B40" s="96"/>
      <c r="C40" s="7" t="s">
        <v>9</v>
      </c>
      <c r="D40" s="13">
        <f t="shared" si="3"/>
        <v>8692.2000000000007</v>
      </c>
      <c r="E40" s="13">
        <f t="shared" si="3"/>
        <v>3079.5</v>
      </c>
      <c r="F40" s="13">
        <f t="shared" si="1"/>
        <v>35.428315041071301</v>
      </c>
      <c r="G40" s="93"/>
      <c r="H40" s="172"/>
    </row>
    <row r="41" spans="1:8" ht="15" customHeight="1" x14ac:dyDescent="0.25">
      <c r="A41" s="94"/>
      <c r="B41" s="96"/>
      <c r="C41" s="11" t="s">
        <v>10</v>
      </c>
      <c r="D41" s="13">
        <f t="shared" si="3"/>
        <v>0</v>
      </c>
      <c r="E41" s="13">
        <f t="shared" si="3"/>
        <v>0</v>
      </c>
      <c r="F41" s="13">
        <v>0</v>
      </c>
      <c r="G41" s="93"/>
      <c r="H41" s="172"/>
    </row>
    <row r="42" spans="1:8" ht="15" customHeight="1" x14ac:dyDescent="0.25">
      <c r="A42" s="94"/>
      <c r="B42" s="96"/>
      <c r="C42" s="12" t="s">
        <v>11</v>
      </c>
      <c r="D42" s="14">
        <f>SUM(D38:D41)</f>
        <v>8692.2000000000007</v>
      </c>
      <c r="E42" s="14">
        <f>SUM(E38:E41)</f>
        <v>3079.5</v>
      </c>
      <c r="F42" s="14">
        <f t="shared" si="1"/>
        <v>35.428315041071301</v>
      </c>
      <c r="G42" s="93"/>
      <c r="H42" s="172"/>
    </row>
    <row r="43" spans="1:8" ht="21" customHeight="1" x14ac:dyDescent="0.25">
      <c r="A43" s="89" t="s">
        <v>20</v>
      </c>
      <c r="B43" s="68" t="s">
        <v>249</v>
      </c>
      <c r="C43" s="7" t="s">
        <v>7</v>
      </c>
      <c r="D43" s="13">
        <v>0</v>
      </c>
      <c r="E43" s="13">
        <v>0</v>
      </c>
      <c r="F43" s="13">
        <v>0</v>
      </c>
      <c r="G43" s="68" t="s">
        <v>319</v>
      </c>
      <c r="H43" s="69" t="s">
        <v>273</v>
      </c>
    </row>
    <row r="44" spans="1:8" ht="21" customHeight="1" x14ac:dyDescent="0.25">
      <c r="A44" s="89"/>
      <c r="B44" s="68"/>
      <c r="C44" s="7" t="s">
        <v>8</v>
      </c>
      <c r="D44" s="13">
        <v>0</v>
      </c>
      <c r="E44" s="13">
        <v>0</v>
      </c>
      <c r="F44" s="13">
        <v>0</v>
      </c>
      <c r="G44" s="68"/>
      <c r="H44" s="69"/>
    </row>
    <row r="45" spans="1:8" ht="21" customHeight="1" x14ac:dyDescent="0.25">
      <c r="A45" s="89"/>
      <c r="B45" s="68"/>
      <c r="C45" s="7" t="s">
        <v>9</v>
      </c>
      <c r="D45" s="13">
        <v>8692.2000000000007</v>
      </c>
      <c r="E45" s="13">
        <v>3079.5</v>
      </c>
      <c r="F45" s="13">
        <f t="shared" si="1"/>
        <v>35.428315041071301</v>
      </c>
      <c r="G45" s="68"/>
      <c r="H45" s="69"/>
    </row>
    <row r="46" spans="1:8" ht="21" customHeight="1" x14ac:dyDescent="0.25">
      <c r="A46" s="89"/>
      <c r="B46" s="68"/>
      <c r="C46" s="11" t="s">
        <v>10</v>
      </c>
      <c r="D46" s="13">
        <v>0</v>
      </c>
      <c r="E46" s="13">
        <v>0</v>
      </c>
      <c r="F46" s="13">
        <v>0</v>
      </c>
      <c r="G46" s="68"/>
      <c r="H46" s="69"/>
    </row>
    <row r="47" spans="1:8" ht="21" customHeight="1" x14ac:dyDescent="0.25">
      <c r="A47" s="89"/>
      <c r="B47" s="68"/>
      <c r="C47" s="8" t="s">
        <v>11</v>
      </c>
      <c r="D47" s="13">
        <f>SUM(D43:D46)</f>
        <v>8692.2000000000007</v>
      </c>
      <c r="E47" s="13">
        <f>SUM(E43:E46)</f>
        <v>3079.5</v>
      </c>
      <c r="F47" s="13">
        <f t="shared" si="1"/>
        <v>35.428315041071301</v>
      </c>
      <c r="G47" s="68"/>
      <c r="H47" s="69"/>
    </row>
  </sheetData>
  <mergeCells count="41">
    <mergeCell ref="A43:A47"/>
    <mergeCell ref="B43:B47"/>
    <mergeCell ref="G43:G47"/>
    <mergeCell ref="H28:H32"/>
    <mergeCell ref="H33:H37"/>
    <mergeCell ref="H38:H42"/>
    <mergeCell ref="H43:H47"/>
    <mergeCell ref="A38:A42"/>
    <mergeCell ref="B38:B42"/>
    <mergeCell ref="G38:G42"/>
    <mergeCell ref="A28:A32"/>
    <mergeCell ref="B28:B32"/>
    <mergeCell ref="G28:G32"/>
    <mergeCell ref="A33:A37"/>
    <mergeCell ref="B33:B37"/>
    <mergeCell ref="G33:G37"/>
    <mergeCell ref="H23:H27"/>
    <mergeCell ref="A8:A12"/>
    <mergeCell ref="B8:B12"/>
    <mergeCell ref="G8:G12"/>
    <mergeCell ref="A13:A17"/>
    <mergeCell ref="B13:B17"/>
    <mergeCell ref="G13:G17"/>
    <mergeCell ref="A18:A22"/>
    <mergeCell ref="B18:B22"/>
    <mergeCell ref="H8:H12"/>
    <mergeCell ref="H18:H22"/>
    <mergeCell ref="G18:G22"/>
    <mergeCell ref="A23:A27"/>
    <mergeCell ref="B23:B27"/>
    <mergeCell ref="G23:G27"/>
    <mergeCell ref="A1:B2"/>
    <mergeCell ref="C1:C2"/>
    <mergeCell ref="D1:F1"/>
    <mergeCell ref="G1:G2"/>
    <mergeCell ref="H1:H2"/>
    <mergeCell ref="A3:A7"/>
    <mergeCell ref="B3:B7"/>
    <mergeCell ref="G3:G7"/>
    <mergeCell ref="H3:H7"/>
    <mergeCell ref="H13:H17"/>
  </mergeCells>
  <pageMargins left="0.7" right="0.7" top="0.75" bottom="0.75" header="0.3" footer="0.3"/>
  <pageSetup paperSize="9" scale="77" fitToHeight="0" orientation="landscape" r:id="rId1"/>
  <rowBreaks count="1" manualBreakCount="1">
    <brk id="32" max="16383" man="1"/>
  </rowBreak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7"/>
  <sheetViews>
    <sheetView zoomScaleNormal="100" workbookViewId="0">
      <selection activeCell="G38" sqref="G38:G42"/>
    </sheetView>
  </sheetViews>
  <sheetFormatPr defaultRowHeight="15" x14ac:dyDescent="0.25"/>
  <cols>
    <col min="1" max="1" width="3.5703125" bestFit="1" customWidth="1"/>
    <col min="2" max="2" width="33.42578125" customWidth="1"/>
    <col min="3" max="3" width="19.140625" customWidth="1"/>
    <col min="4" max="6" width="12.85546875" customWidth="1"/>
    <col min="7" max="7" width="36.5703125" customWidth="1"/>
    <col min="8" max="8" width="36.7109375" customWidth="1"/>
  </cols>
  <sheetData>
    <row r="1" spans="1:8" ht="15" customHeight="1" x14ac:dyDescent="0.25">
      <c r="A1" s="79" t="s">
        <v>0</v>
      </c>
      <c r="B1" s="79"/>
      <c r="C1" s="79" t="s">
        <v>1</v>
      </c>
      <c r="D1" s="76" t="s">
        <v>279</v>
      </c>
      <c r="E1" s="76"/>
      <c r="F1" s="76"/>
      <c r="G1" s="76" t="s">
        <v>2</v>
      </c>
      <c r="H1" s="78" t="s">
        <v>30</v>
      </c>
    </row>
    <row r="2" spans="1:8" ht="38.25" x14ac:dyDescent="0.25">
      <c r="A2" s="79"/>
      <c r="B2" s="79"/>
      <c r="C2" s="79"/>
      <c r="D2" s="4" t="s">
        <v>12</v>
      </c>
      <c r="E2" s="4" t="s">
        <v>4</v>
      </c>
      <c r="F2" s="4" t="s">
        <v>5</v>
      </c>
      <c r="G2" s="77"/>
      <c r="H2" s="78"/>
    </row>
    <row r="3" spans="1:8" x14ac:dyDescent="0.25">
      <c r="A3" s="76" t="s">
        <v>250</v>
      </c>
      <c r="B3" s="96" t="s">
        <v>251</v>
      </c>
      <c r="C3" s="7" t="s">
        <v>7</v>
      </c>
      <c r="D3" s="13">
        <f>D8+D28+D38</f>
        <v>0</v>
      </c>
      <c r="E3" s="13">
        <f>E8+E28+E38</f>
        <v>0</v>
      </c>
      <c r="F3" s="13">
        <v>0</v>
      </c>
      <c r="G3" s="93"/>
      <c r="H3" s="95"/>
    </row>
    <row r="4" spans="1:8" x14ac:dyDescent="0.25">
      <c r="A4" s="76"/>
      <c r="B4" s="96">
        <v>0</v>
      </c>
      <c r="C4" s="7" t="s">
        <v>8</v>
      </c>
      <c r="D4" s="13">
        <f t="shared" ref="D4:E6" si="0">D9+D29+D39</f>
        <v>0</v>
      </c>
      <c r="E4" s="13">
        <f t="shared" si="0"/>
        <v>0</v>
      </c>
      <c r="F4" s="13">
        <v>0</v>
      </c>
      <c r="G4" s="93"/>
      <c r="H4" s="95"/>
    </row>
    <row r="5" spans="1:8" x14ac:dyDescent="0.25">
      <c r="A5" s="76"/>
      <c r="B5" s="96">
        <v>0</v>
      </c>
      <c r="C5" s="7" t="s">
        <v>9</v>
      </c>
      <c r="D5" s="13">
        <f t="shared" si="0"/>
        <v>2128.3000000000002</v>
      </c>
      <c r="E5" s="13">
        <f t="shared" si="0"/>
        <v>1360.1</v>
      </c>
      <c r="F5" s="13">
        <f t="shared" ref="F5:F47" si="1">E5/D5*100</f>
        <v>63.905464455198981</v>
      </c>
      <c r="G5" s="93"/>
      <c r="H5" s="95"/>
    </row>
    <row r="6" spans="1:8" x14ac:dyDescent="0.25">
      <c r="A6" s="76"/>
      <c r="B6" s="96"/>
      <c r="C6" s="11" t="s">
        <v>10</v>
      </c>
      <c r="D6" s="13">
        <f t="shared" si="0"/>
        <v>0</v>
      </c>
      <c r="E6" s="13">
        <f t="shared" si="0"/>
        <v>0</v>
      </c>
      <c r="F6" s="13">
        <v>0</v>
      </c>
      <c r="G6" s="93"/>
      <c r="H6" s="95"/>
    </row>
    <row r="7" spans="1:8" x14ac:dyDescent="0.25">
      <c r="A7" s="76"/>
      <c r="B7" s="96"/>
      <c r="C7" s="12" t="s">
        <v>11</v>
      </c>
      <c r="D7" s="14">
        <f>SUM(D3:D6)</f>
        <v>2128.3000000000002</v>
      </c>
      <c r="E7" s="14">
        <f>SUM(E3:E6)</f>
        <v>1360.1</v>
      </c>
      <c r="F7" s="14">
        <f t="shared" si="1"/>
        <v>63.905464455198981</v>
      </c>
      <c r="G7" s="93"/>
      <c r="H7" s="95"/>
    </row>
    <row r="8" spans="1:8" x14ac:dyDescent="0.25">
      <c r="A8" s="79" t="s">
        <v>13</v>
      </c>
      <c r="B8" s="96" t="s">
        <v>252</v>
      </c>
      <c r="C8" s="7" t="s">
        <v>7</v>
      </c>
      <c r="D8" s="13">
        <f>D13+D18+D23</f>
        <v>0</v>
      </c>
      <c r="E8" s="13">
        <f>E13+E18+E23</f>
        <v>0</v>
      </c>
      <c r="F8" s="13">
        <v>0</v>
      </c>
      <c r="G8" s="93"/>
      <c r="H8" s="172"/>
    </row>
    <row r="9" spans="1:8" x14ac:dyDescent="0.25">
      <c r="A9" s="79"/>
      <c r="B9" s="96"/>
      <c r="C9" s="7" t="s">
        <v>8</v>
      </c>
      <c r="D9" s="13">
        <f t="shared" ref="D9:E11" si="2">D14+D19+D24</f>
        <v>0</v>
      </c>
      <c r="E9" s="13">
        <f t="shared" si="2"/>
        <v>0</v>
      </c>
      <c r="F9" s="13">
        <v>0</v>
      </c>
      <c r="G9" s="93"/>
      <c r="H9" s="172"/>
    </row>
    <row r="10" spans="1:8" x14ac:dyDescent="0.25">
      <c r="A10" s="79"/>
      <c r="B10" s="96"/>
      <c r="C10" s="7" t="s">
        <v>9</v>
      </c>
      <c r="D10" s="13">
        <f t="shared" si="2"/>
        <v>540</v>
      </c>
      <c r="E10" s="13">
        <f t="shared" si="2"/>
        <v>420</v>
      </c>
      <c r="F10" s="13">
        <f t="shared" si="1"/>
        <v>77.777777777777786</v>
      </c>
      <c r="G10" s="93"/>
      <c r="H10" s="172"/>
    </row>
    <row r="11" spans="1:8" x14ac:dyDescent="0.25">
      <c r="A11" s="79"/>
      <c r="B11" s="96"/>
      <c r="C11" s="11" t="s">
        <v>10</v>
      </c>
      <c r="D11" s="13">
        <f t="shared" si="2"/>
        <v>0</v>
      </c>
      <c r="E11" s="13">
        <f t="shared" si="2"/>
        <v>0</v>
      </c>
      <c r="F11" s="13">
        <v>0</v>
      </c>
      <c r="G11" s="93"/>
      <c r="H11" s="172"/>
    </row>
    <row r="12" spans="1:8" x14ac:dyDescent="0.25">
      <c r="A12" s="79"/>
      <c r="B12" s="96"/>
      <c r="C12" s="12" t="s">
        <v>11</v>
      </c>
      <c r="D12" s="14">
        <f>SUM(D8:D11)</f>
        <v>540</v>
      </c>
      <c r="E12" s="14">
        <f>SUM(E8:E11)</f>
        <v>420</v>
      </c>
      <c r="F12" s="14">
        <f t="shared" si="1"/>
        <v>77.777777777777786</v>
      </c>
      <c r="G12" s="93"/>
      <c r="H12" s="172"/>
    </row>
    <row r="13" spans="1:8" ht="20.100000000000001" customHeight="1" x14ac:dyDescent="0.25">
      <c r="A13" s="153" t="s">
        <v>33</v>
      </c>
      <c r="B13" s="68" t="s">
        <v>253</v>
      </c>
      <c r="C13" s="7" t="s">
        <v>7</v>
      </c>
      <c r="D13" s="13">
        <v>0</v>
      </c>
      <c r="E13" s="13">
        <v>0</v>
      </c>
      <c r="F13" s="13">
        <v>0</v>
      </c>
      <c r="G13" s="68" t="s">
        <v>274</v>
      </c>
      <c r="H13" s="69" t="s">
        <v>385</v>
      </c>
    </row>
    <row r="14" spans="1:8" ht="20.100000000000001" customHeight="1" x14ac:dyDescent="0.25">
      <c r="A14" s="153"/>
      <c r="B14" s="68"/>
      <c r="C14" s="7" t="s">
        <v>8</v>
      </c>
      <c r="D14" s="13">
        <v>0</v>
      </c>
      <c r="E14" s="13">
        <v>0</v>
      </c>
      <c r="F14" s="13">
        <v>0</v>
      </c>
      <c r="G14" s="68"/>
      <c r="H14" s="69"/>
    </row>
    <row r="15" spans="1:8" ht="20.100000000000001" customHeight="1" x14ac:dyDescent="0.25">
      <c r="A15" s="153"/>
      <c r="B15" s="68"/>
      <c r="C15" s="7" t="s">
        <v>9</v>
      </c>
      <c r="D15" s="13">
        <v>16.100000000000001</v>
      </c>
      <c r="E15" s="13">
        <v>16.100000000000001</v>
      </c>
      <c r="F15" s="13">
        <f t="shared" si="1"/>
        <v>100</v>
      </c>
      <c r="G15" s="68"/>
      <c r="H15" s="69"/>
    </row>
    <row r="16" spans="1:8" ht="20.100000000000001" customHeight="1" x14ac:dyDescent="0.25">
      <c r="A16" s="153"/>
      <c r="B16" s="68"/>
      <c r="C16" s="11" t="s">
        <v>10</v>
      </c>
      <c r="D16" s="13">
        <v>0</v>
      </c>
      <c r="E16" s="13">
        <v>0</v>
      </c>
      <c r="F16" s="13">
        <v>0</v>
      </c>
      <c r="G16" s="68"/>
      <c r="H16" s="69"/>
    </row>
    <row r="17" spans="1:8" ht="20.100000000000001" customHeight="1" x14ac:dyDescent="0.25">
      <c r="A17" s="153"/>
      <c r="B17" s="68"/>
      <c r="C17" s="8" t="s">
        <v>11</v>
      </c>
      <c r="D17" s="13">
        <f>SUM(D13:D16)</f>
        <v>16.100000000000001</v>
      </c>
      <c r="E17" s="13">
        <f>SUM(E13:E16)</f>
        <v>16.100000000000001</v>
      </c>
      <c r="F17" s="13">
        <f t="shared" si="1"/>
        <v>100</v>
      </c>
      <c r="G17" s="68"/>
      <c r="H17" s="69"/>
    </row>
    <row r="18" spans="1:8" ht="26.1" customHeight="1" x14ac:dyDescent="0.25">
      <c r="A18" s="153" t="s">
        <v>35</v>
      </c>
      <c r="B18" s="68" t="s">
        <v>254</v>
      </c>
      <c r="C18" s="7" t="s">
        <v>7</v>
      </c>
      <c r="D18" s="13">
        <v>0</v>
      </c>
      <c r="E18" s="13">
        <v>0</v>
      </c>
      <c r="F18" s="13">
        <v>0</v>
      </c>
      <c r="G18" s="68" t="s">
        <v>384</v>
      </c>
      <c r="H18" s="69"/>
    </row>
    <row r="19" spans="1:8" ht="26.1" customHeight="1" x14ac:dyDescent="0.25">
      <c r="A19" s="153"/>
      <c r="B19" s="68"/>
      <c r="C19" s="7" t="s">
        <v>8</v>
      </c>
      <c r="D19" s="13">
        <v>0</v>
      </c>
      <c r="E19" s="13">
        <v>0</v>
      </c>
      <c r="F19" s="13">
        <v>0</v>
      </c>
      <c r="G19" s="68"/>
      <c r="H19" s="69"/>
    </row>
    <row r="20" spans="1:8" ht="26.1" customHeight="1" x14ac:dyDescent="0.25">
      <c r="A20" s="153"/>
      <c r="B20" s="68"/>
      <c r="C20" s="7" t="s">
        <v>9</v>
      </c>
      <c r="D20" s="13">
        <v>499.7</v>
      </c>
      <c r="E20" s="13">
        <v>379.7</v>
      </c>
      <c r="F20" s="13">
        <f t="shared" si="1"/>
        <v>75.985591354812883</v>
      </c>
      <c r="G20" s="68"/>
      <c r="H20" s="69"/>
    </row>
    <row r="21" spans="1:8" ht="26.1" customHeight="1" x14ac:dyDescent="0.25">
      <c r="A21" s="153"/>
      <c r="B21" s="68"/>
      <c r="C21" s="11" t="s">
        <v>10</v>
      </c>
      <c r="D21" s="13">
        <v>0</v>
      </c>
      <c r="E21" s="13">
        <v>0</v>
      </c>
      <c r="F21" s="13">
        <v>0</v>
      </c>
      <c r="G21" s="68"/>
      <c r="H21" s="69"/>
    </row>
    <row r="22" spans="1:8" ht="26.1" customHeight="1" x14ac:dyDescent="0.25">
      <c r="A22" s="153"/>
      <c r="B22" s="68"/>
      <c r="C22" s="8" t="s">
        <v>11</v>
      </c>
      <c r="D22" s="13">
        <f>SUM(D18:D21)</f>
        <v>499.7</v>
      </c>
      <c r="E22" s="13">
        <f>SUM(E18:E21)</f>
        <v>379.7</v>
      </c>
      <c r="F22" s="13">
        <f t="shared" si="1"/>
        <v>75.985591354812883</v>
      </c>
      <c r="G22" s="68"/>
      <c r="H22" s="69"/>
    </row>
    <row r="23" spans="1:8" x14ac:dyDescent="0.25">
      <c r="A23" s="153" t="s">
        <v>41</v>
      </c>
      <c r="B23" s="68" t="s">
        <v>255</v>
      </c>
      <c r="C23" s="7" t="s">
        <v>7</v>
      </c>
      <c r="D23" s="13">
        <v>0</v>
      </c>
      <c r="E23" s="13">
        <v>0</v>
      </c>
      <c r="F23" s="13">
        <v>0</v>
      </c>
      <c r="G23" s="68" t="s">
        <v>275</v>
      </c>
      <c r="H23" s="69"/>
    </row>
    <row r="24" spans="1:8" x14ac:dyDescent="0.25">
      <c r="A24" s="153"/>
      <c r="B24" s="68"/>
      <c r="C24" s="7" t="s">
        <v>8</v>
      </c>
      <c r="D24" s="13">
        <v>0</v>
      </c>
      <c r="E24" s="13">
        <v>0</v>
      </c>
      <c r="F24" s="13">
        <v>0</v>
      </c>
      <c r="G24" s="68"/>
      <c r="H24" s="69"/>
    </row>
    <row r="25" spans="1:8" x14ac:dyDescent="0.25">
      <c r="A25" s="153"/>
      <c r="B25" s="68"/>
      <c r="C25" s="7" t="s">
        <v>9</v>
      </c>
      <c r="D25" s="13">
        <v>24.2</v>
      </c>
      <c r="E25" s="13">
        <v>24.2</v>
      </c>
      <c r="F25" s="13">
        <f t="shared" si="1"/>
        <v>100</v>
      </c>
      <c r="G25" s="68"/>
      <c r="H25" s="69"/>
    </row>
    <row r="26" spans="1:8" x14ac:dyDescent="0.25">
      <c r="A26" s="153"/>
      <c r="B26" s="68"/>
      <c r="C26" s="11" t="s">
        <v>10</v>
      </c>
      <c r="D26" s="13">
        <v>0</v>
      </c>
      <c r="E26" s="13">
        <v>0</v>
      </c>
      <c r="F26" s="13">
        <v>0</v>
      </c>
      <c r="G26" s="68"/>
      <c r="H26" s="69"/>
    </row>
    <row r="27" spans="1:8" x14ac:dyDescent="0.25">
      <c r="A27" s="153"/>
      <c r="B27" s="68"/>
      <c r="C27" s="8" t="s">
        <v>11</v>
      </c>
      <c r="D27" s="13">
        <f>SUM(D23:D26)</f>
        <v>24.2</v>
      </c>
      <c r="E27" s="13">
        <f>SUM(E23:E26)</f>
        <v>24.2</v>
      </c>
      <c r="F27" s="13">
        <f t="shared" si="1"/>
        <v>100</v>
      </c>
      <c r="G27" s="68"/>
      <c r="H27" s="69"/>
    </row>
    <row r="28" spans="1:8" x14ac:dyDescent="0.25">
      <c r="A28" s="79" t="s">
        <v>18</v>
      </c>
      <c r="B28" s="273" t="s">
        <v>256</v>
      </c>
      <c r="C28" s="7" t="s">
        <v>7</v>
      </c>
      <c r="D28" s="13">
        <f>D33</f>
        <v>0</v>
      </c>
      <c r="E28" s="13">
        <f>E33</f>
        <v>0</v>
      </c>
      <c r="F28" s="13">
        <v>0</v>
      </c>
      <c r="G28" s="173"/>
      <c r="H28" s="69"/>
    </row>
    <row r="29" spans="1:8" x14ac:dyDescent="0.25">
      <c r="A29" s="79"/>
      <c r="B29" s="274"/>
      <c r="C29" s="7" t="s">
        <v>8</v>
      </c>
      <c r="D29" s="13">
        <f t="shared" ref="D29:E31" si="3">D34</f>
        <v>0</v>
      </c>
      <c r="E29" s="13">
        <f t="shared" si="3"/>
        <v>0</v>
      </c>
      <c r="F29" s="13">
        <v>0</v>
      </c>
      <c r="G29" s="173"/>
      <c r="H29" s="69"/>
    </row>
    <row r="30" spans="1:8" x14ac:dyDescent="0.25">
      <c r="A30" s="79"/>
      <c r="B30" s="274"/>
      <c r="C30" s="7" t="s">
        <v>9</v>
      </c>
      <c r="D30" s="13">
        <f t="shared" si="3"/>
        <v>1088.3</v>
      </c>
      <c r="E30" s="13">
        <f t="shared" si="3"/>
        <v>940.1</v>
      </c>
      <c r="F30" s="13">
        <f t="shared" si="1"/>
        <v>86.382431314894788</v>
      </c>
      <c r="G30" s="173"/>
      <c r="H30" s="69"/>
    </row>
    <row r="31" spans="1:8" x14ac:dyDescent="0.25">
      <c r="A31" s="79"/>
      <c r="B31" s="274"/>
      <c r="C31" s="11" t="s">
        <v>10</v>
      </c>
      <c r="D31" s="13">
        <f t="shared" si="3"/>
        <v>0</v>
      </c>
      <c r="E31" s="13">
        <f t="shared" si="3"/>
        <v>0</v>
      </c>
      <c r="F31" s="13">
        <v>0</v>
      </c>
      <c r="G31" s="173"/>
      <c r="H31" s="69"/>
    </row>
    <row r="32" spans="1:8" x14ac:dyDescent="0.25">
      <c r="A32" s="79"/>
      <c r="B32" s="274"/>
      <c r="C32" s="12" t="s">
        <v>11</v>
      </c>
      <c r="D32" s="14">
        <f>SUM(D28:D31)</f>
        <v>1088.3</v>
      </c>
      <c r="E32" s="14">
        <f>SUM(E28:E31)</f>
        <v>940.1</v>
      </c>
      <c r="F32" s="14">
        <f t="shared" si="1"/>
        <v>86.382431314894788</v>
      </c>
      <c r="G32" s="173"/>
      <c r="H32" s="69"/>
    </row>
    <row r="33" spans="1:8" ht="39" customHeight="1" x14ac:dyDescent="0.25">
      <c r="A33" s="89" t="s">
        <v>20</v>
      </c>
      <c r="B33" s="68" t="s">
        <v>257</v>
      </c>
      <c r="C33" s="7" t="s">
        <v>7</v>
      </c>
      <c r="D33" s="13">
        <v>0</v>
      </c>
      <c r="E33" s="13">
        <v>0</v>
      </c>
      <c r="F33" s="13">
        <v>0</v>
      </c>
      <c r="G33" s="68" t="s">
        <v>386</v>
      </c>
      <c r="H33" s="69"/>
    </row>
    <row r="34" spans="1:8" ht="39" customHeight="1" x14ac:dyDescent="0.25">
      <c r="A34" s="89"/>
      <c r="B34" s="68"/>
      <c r="C34" s="7" t="s">
        <v>8</v>
      </c>
      <c r="D34" s="13">
        <v>0</v>
      </c>
      <c r="E34" s="13">
        <v>0</v>
      </c>
      <c r="F34" s="13">
        <v>0</v>
      </c>
      <c r="G34" s="68"/>
      <c r="H34" s="69"/>
    </row>
    <row r="35" spans="1:8" ht="39" customHeight="1" x14ac:dyDescent="0.25">
      <c r="A35" s="89"/>
      <c r="B35" s="68"/>
      <c r="C35" s="7" t="s">
        <v>9</v>
      </c>
      <c r="D35" s="13">
        <v>1088.3</v>
      </c>
      <c r="E35" s="13">
        <v>940.1</v>
      </c>
      <c r="F35" s="13">
        <f t="shared" si="1"/>
        <v>86.382431314894788</v>
      </c>
      <c r="G35" s="68"/>
      <c r="H35" s="69"/>
    </row>
    <row r="36" spans="1:8" ht="39" customHeight="1" x14ac:dyDescent="0.25">
      <c r="A36" s="89"/>
      <c r="B36" s="68"/>
      <c r="C36" s="11" t="s">
        <v>10</v>
      </c>
      <c r="D36" s="13">
        <v>0</v>
      </c>
      <c r="E36" s="13">
        <v>0</v>
      </c>
      <c r="F36" s="13">
        <v>0</v>
      </c>
      <c r="G36" s="68"/>
      <c r="H36" s="69"/>
    </row>
    <row r="37" spans="1:8" ht="39" customHeight="1" x14ac:dyDescent="0.25">
      <c r="A37" s="89"/>
      <c r="B37" s="68"/>
      <c r="C37" s="8" t="s">
        <v>11</v>
      </c>
      <c r="D37" s="13">
        <f>SUM(D33:D36)</f>
        <v>1088.3</v>
      </c>
      <c r="E37" s="13">
        <f>SUM(E33:E36)</f>
        <v>940.1</v>
      </c>
      <c r="F37" s="13">
        <f t="shared" si="1"/>
        <v>86.382431314894788</v>
      </c>
      <c r="G37" s="68"/>
      <c r="H37" s="69"/>
    </row>
    <row r="38" spans="1:8" x14ac:dyDescent="0.25">
      <c r="A38" s="79" t="s">
        <v>26</v>
      </c>
      <c r="B38" s="214" t="s">
        <v>258</v>
      </c>
      <c r="C38" s="7" t="s">
        <v>7</v>
      </c>
      <c r="D38" s="13">
        <f>D43</f>
        <v>0</v>
      </c>
      <c r="E38" s="13">
        <f>E43</f>
        <v>0</v>
      </c>
      <c r="F38" s="13">
        <v>0</v>
      </c>
      <c r="G38" s="198"/>
      <c r="H38" s="69" t="s">
        <v>276</v>
      </c>
    </row>
    <row r="39" spans="1:8" x14ac:dyDescent="0.25">
      <c r="A39" s="79"/>
      <c r="B39" s="214"/>
      <c r="C39" s="7" t="s">
        <v>8</v>
      </c>
      <c r="D39" s="13">
        <f t="shared" ref="D39:E41" si="4">D44</f>
        <v>0</v>
      </c>
      <c r="E39" s="13">
        <f t="shared" si="4"/>
        <v>0</v>
      </c>
      <c r="F39" s="13">
        <v>0</v>
      </c>
      <c r="G39" s="198"/>
      <c r="H39" s="69"/>
    </row>
    <row r="40" spans="1:8" x14ac:dyDescent="0.25">
      <c r="A40" s="79"/>
      <c r="B40" s="214"/>
      <c r="C40" s="7" t="s">
        <v>9</v>
      </c>
      <c r="D40" s="13">
        <f t="shared" si="4"/>
        <v>500</v>
      </c>
      <c r="E40" s="13">
        <v>0</v>
      </c>
      <c r="F40" s="13">
        <f t="shared" si="1"/>
        <v>0</v>
      </c>
      <c r="G40" s="198"/>
      <c r="H40" s="69"/>
    </row>
    <row r="41" spans="1:8" x14ac:dyDescent="0.25">
      <c r="A41" s="79"/>
      <c r="B41" s="214"/>
      <c r="C41" s="11" t="s">
        <v>10</v>
      </c>
      <c r="D41" s="13">
        <f t="shared" si="4"/>
        <v>0</v>
      </c>
      <c r="E41" s="13">
        <f t="shared" si="4"/>
        <v>0</v>
      </c>
      <c r="F41" s="13">
        <v>0</v>
      </c>
      <c r="G41" s="198"/>
      <c r="H41" s="69"/>
    </row>
    <row r="42" spans="1:8" x14ac:dyDescent="0.25">
      <c r="A42" s="79"/>
      <c r="B42" s="214"/>
      <c r="C42" s="12" t="s">
        <v>11</v>
      </c>
      <c r="D42" s="14">
        <f>SUM(D38:D41)</f>
        <v>500</v>
      </c>
      <c r="E42" s="14">
        <f>SUM(E38:E41)</f>
        <v>0</v>
      </c>
      <c r="F42" s="14">
        <f t="shared" si="1"/>
        <v>0</v>
      </c>
      <c r="G42" s="198"/>
      <c r="H42" s="69"/>
    </row>
    <row r="43" spans="1:8" x14ac:dyDescent="0.25">
      <c r="A43" s="153" t="s">
        <v>26</v>
      </c>
      <c r="B43" s="250" t="s">
        <v>259</v>
      </c>
      <c r="C43" s="7" t="s">
        <v>7</v>
      </c>
      <c r="D43" s="13">
        <v>0</v>
      </c>
      <c r="E43" s="13">
        <v>0</v>
      </c>
      <c r="F43" s="13">
        <v>0</v>
      </c>
      <c r="G43" s="68" t="s">
        <v>314</v>
      </c>
      <c r="H43" s="69"/>
    </row>
    <row r="44" spans="1:8" x14ac:dyDescent="0.25">
      <c r="A44" s="153"/>
      <c r="B44" s="250"/>
      <c r="C44" s="7" t="s">
        <v>8</v>
      </c>
      <c r="D44" s="13">
        <v>0</v>
      </c>
      <c r="E44" s="13">
        <v>0</v>
      </c>
      <c r="F44" s="13">
        <v>0</v>
      </c>
      <c r="G44" s="68"/>
      <c r="H44" s="69"/>
    </row>
    <row r="45" spans="1:8" x14ac:dyDescent="0.25">
      <c r="A45" s="153"/>
      <c r="B45" s="250"/>
      <c r="C45" s="7" t="s">
        <v>9</v>
      </c>
      <c r="D45" s="13">
        <v>500</v>
      </c>
      <c r="E45" s="13">
        <v>0</v>
      </c>
      <c r="F45" s="13">
        <f t="shared" si="1"/>
        <v>0</v>
      </c>
      <c r="G45" s="68"/>
      <c r="H45" s="69"/>
    </row>
    <row r="46" spans="1:8" x14ac:dyDescent="0.25">
      <c r="A46" s="153"/>
      <c r="B46" s="250"/>
      <c r="C46" s="11" t="s">
        <v>10</v>
      </c>
      <c r="D46" s="13">
        <v>0</v>
      </c>
      <c r="E46" s="13">
        <v>0</v>
      </c>
      <c r="F46" s="13">
        <v>0</v>
      </c>
      <c r="G46" s="68"/>
      <c r="H46" s="69"/>
    </row>
    <row r="47" spans="1:8" x14ac:dyDescent="0.25">
      <c r="A47" s="153"/>
      <c r="B47" s="250"/>
      <c r="C47" s="8" t="s">
        <v>11</v>
      </c>
      <c r="D47" s="13">
        <f>SUM(D43:D46)</f>
        <v>500</v>
      </c>
      <c r="E47" s="13">
        <f>SUM(E43:E46)</f>
        <v>0</v>
      </c>
      <c r="F47" s="13">
        <f t="shared" si="1"/>
        <v>0</v>
      </c>
      <c r="G47" s="68"/>
      <c r="H47" s="69"/>
    </row>
  </sheetData>
  <mergeCells count="36">
    <mergeCell ref="A1:B2"/>
    <mergeCell ref="C1:C2"/>
    <mergeCell ref="D1:F1"/>
    <mergeCell ref="G1:G2"/>
    <mergeCell ref="H1:H2"/>
    <mergeCell ref="A3:A7"/>
    <mergeCell ref="B3:B7"/>
    <mergeCell ref="G3:G7"/>
    <mergeCell ref="H3:H7"/>
    <mergeCell ref="G28:G32"/>
    <mergeCell ref="A8:A12"/>
    <mergeCell ref="B8:B12"/>
    <mergeCell ref="G8:G12"/>
    <mergeCell ref="A13:A17"/>
    <mergeCell ref="B13:B17"/>
    <mergeCell ref="G13:G17"/>
    <mergeCell ref="A18:A22"/>
    <mergeCell ref="B18:B22"/>
    <mergeCell ref="G18:G22"/>
    <mergeCell ref="A23:A27"/>
    <mergeCell ref="B23:B27"/>
    <mergeCell ref="A43:A47"/>
    <mergeCell ref="B43:B47"/>
    <mergeCell ref="G43:G47"/>
    <mergeCell ref="H38:H47"/>
    <mergeCell ref="H8:H12"/>
    <mergeCell ref="A28:A32"/>
    <mergeCell ref="B28:B32"/>
    <mergeCell ref="H13:H37"/>
    <mergeCell ref="G33:G37"/>
    <mergeCell ref="G23:G27"/>
    <mergeCell ref="A33:A37"/>
    <mergeCell ref="B33:B37"/>
    <mergeCell ref="G38:G42"/>
    <mergeCell ref="A38:A42"/>
    <mergeCell ref="B38:B42"/>
  </mergeCells>
  <pageMargins left="0.7" right="0.7" top="0.75" bottom="0.75" header="0.3" footer="0.3"/>
  <pageSetup paperSize="9" scale="78" fitToHeight="0" orientation="landscape" r:id="rId1"/>
  <rowBreaks count="1" manualBreakCount="1">
    <brk id="32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2"/>
  <sheetViews>
    <sheetView topLeftCell="A19" zoomScaleNormal="100" workbookViewId="0">
      <selection activeCell="H28" sqref="H28:H32"/>
    </sheetView>
  </sheetViews>
  <sheetFormatPr defaultRowHeight="15" x14ac:dyDescent="0.25"/>
  <cols>
    <col min="1" max="1" width="4.85546875" bestFit="1" customWidth="1"/>
    <col min="2" max="2" width="32.5703125" customWidth="1"/>
    <col min="3" max="3" width="20.5703125" customWidth="1"/>
    <col min="4" max="6" width="12.85546875" customWidth="1"/>
    <col min="7" max="7" width="50.28515625" customWidth="1"/>
    <col min="8" max="8" width="34.85546875" customWidth="1"/>
  </cols>
  <sheetData>
    <row r="1" spans="1:8" ht="15" customHeight="1" x14ac:dyDescent="0.25">
      <c r="A1" s="79" t="s">
        <v>0</v>
      </c>
      <c r="B1" s="79"/>
      <c r="C1" s="79" t="s">
        <v>1</v>
      </c>
      <c r="D1" s="76" t="s">
        <v>279</v>
      </c>
      <c r="E1" s="76"/>
      <c r="F1" s="76"/>
      <c r="G1" s="76" t="s">
        <v>2</v>
      </c>
      <c r="H1" s="78" t="s">
        <v>30</v>
      </c>
    </row>
    <row r="2" spans="1:8" ht="38.25" x14ac:dyDescent="0.25">
      <c r="A2" s="79"/>
      <c r="B2" s="79"/>
      <c r="C2" s="79"/>
      <c r="D2" s="4" t="s">
        <v>12</v>
      </c>
      <c r="E2" s="4" t="s">
        <v>4</v>
      </c>
      <c r="F2" s="4" t="s">
        <v>5</v>
      </c>
      <c r="G2" s="77"/>
      <c r="H2" s="78"/>
    </row>
    <row r="3" spans="1:8" ht="15" customHeight="1" x14ac:dyDescent="0.25">
      <c r="A3" s="76" t="s">
        <v>18</v>
      </c>
      <c r="B3" s="96" t="s">
        <v>31</v>
      </c>
      <c r="C3" s="43" t="s">
        <v>7</v>
      </c>
      <c r="D3" s="13">
        <f t="shared" ref="D3:E6" si="0">D8+D28</f>
        <v>0</v>
      </c>
      <c r="E3" s="13">
        <f t="shared" si="0"/>
        <v>0</v>
      </c>
      <c r="F3" s="13">
        <v>0</v>
      </c>
      <c r="G3" s="93"/>
      <c r="H3" s="95"/>
    </row>
    <row r="4" spans="1:8" ht="15" customHeight="1" x14ac:dyDescent="0.25">
      <c r="A4" s="76"/>
      <c r="B4" s="96"/>
      <c r="C4" s="43" t="s">
        <v>8</v>
      </c>
      <c r="D4" s="13">
        <f t="shared" si="0"/>
        <v>7161.7</v>
      </c>
      <c r="E4" s="13">
        <f t="shared" si="0"/>
        <v>4979.7</v>
      </c>
      <c r="F4" s="13">
        <f t="shared" ref="F4:F32" si="1">E4/D4*100</f>
        <v>69.532373598447293</v>
      </c>
      <c r="G4" s="93"/>
      <c r="H4" s="95"/>
    </row>
    <row r="5" spans="1:8" ht="15" customHeight="1" x14ac:dyDescent="0.25">
      <c r="A5" s="76"/>
      <c r="B5" s="96"/>
      <c r="C5" s="43" t="s">
        <v>9</v>
      </c>
      <c r="D5" s="13">
        <f t="shared" si="0"/>
        <v>41703.9</v>
      </c>
      <c r="E5" s="13">
        <f t="shared" si="0"/>
        <v>23234.6</v>
      </c>
      <c r="F5" s="13">
        <f t="shared" si="1"/>
        <v>55.71325463565757</v>
      </c>
      <c r="G5" s="93"/>
      <c r="H5" s="95"/>
    </row>
    <row r="6" spans="1:8" ht="15" customHeight="1" x14ac:dyDescent="0.25">
      <c r="A6" s="76"/>
      <c r="B6" s="96"/>
      <c r="C6" s="40" t="s">
        <v>10</v>
      </c>
      <c r="D6" s="13">
        <f t="shared" si="0"/>
        <v>0</v>
      </c>
      <c r="E6" s="13">
        <f t="shared" si="0"/>
        <v>0</v>
      </c>
      <c r="F6" s="13">
        <v>0</v>
      </c>
      <c r="G6" s="93"/>
      <c r="H6" s="95"/>
    </row>
    <row r="7" spans="1:8" ht="15" customHeight="1" x14ac:dyDescent="0.25">
      <c r="A7" s="76"/>
      <c r="B7" s="96"/>
      <c r="C7" s="39" t="s">
        <v>11</v>
      </c>
      <c r="D7" s="51">
        <f t="shared" ref="D7:E7" si="2">SUM(D3:D6)</f>
        <v>48865.599999999999</v>
      </c>
      <c r="E7" s="51">
        <f t="shared" si="2"/>
        <v>28214.3</v>
      </c>
      <c r="F7" s="14">
        <f t="shared" si="1"/>
        <v>57.738572738286244</v>
      </c>
      <c r="G7" s="93"/>
      <c r="H7" s="95"/>
    </row>
    <row r="8" spans="1:8" ht="18" customHeight="1" x14ac:dyDescent="0.25">
      <c r="A8" s="120" t="s">
        <v>13</v>
      </c>
      <c r="B8" s="123" t="s">
        <v>32</v>
      </c>
      <c r="C8" s="43" t="s">
        <v>7</v>
      </c>
      <c r="D8" s="50">
        <f t="shared" ref="D8:E11" si="3">D13+D18</f>
        <v>0</v>
      </c>
      <c r="E8" s="50">
        <f t="shared" si="3"/>
        <v>0</v>
      </c>
      <c r="F8" s="13">
        <v>0</v>
      </c>
      <c r="G8" s="108"/>
      <c r="H8" s="109"/>
    </row>
    <row r="9" spans="1:8" ht="18" customHeight="1" x14ac:dyDescent="0.25">
      <c r="A9" s="121"/>
      <c r="B9" s="124"/>
      <c r="C9" s="43" t="s">
        <v>8</v>
      </c>
      <c r="D9" s="50">
        <f t="shared" si="3"/>
        <v>7161.7</v>
      </c>
      <c r="E9" s="50">
        <f t="shared" si="3"/>
        <v>4979.7</v>
      </c>
      <c r="F9" s="13">
        <f t="shared" si="1"/>
        <v>69.532373598447293</v>
      </c>
      <c r="G9" s="108"/>
      <c r="H9" s="109"/>
    </row>
    <row r="10" spans="1:8" ht="18" customHeight="1" x14ac:dyDescent="0.25">
      <c r="A10" s="121"/>
      <c r="B10" s="124"/>
      <c r="C10" s="43" t="s">
        <v>9</v>
      </c>
      <c r="D10" s="50">
        <f t="shared" si="3"/>
        <v>41640.9</v>
      </c>
      <c r="E10" s="50">
        <f t="shared" si="3"/>
        <v>23177.599999999999</v>
      </c>
      <c r="F10" s="13">
        <f t="shared" si="1"/>
        <v>55.660660552485652</v>
      </c>
      <c r="G10" s="108"/>
      <c r="H10" s="109"/>
    </row>
    <row r="11" spans="1:8" ht="18" customHeight="1" x14ac:dyDescent="0.25">
      <c r="A11" s="121"/>
      <c r="B11" s="124"/>
      <c r="C11" s="40" t="s">
        <v>10</v>
      </c>
      <c r="D11" s="50">
        <f t="shared" si="3"/>
        <v>0</v>
      </c>
      <c r="E11" s="50">
        <f t="shared" si="3"/>
        <v>0</v>
      </c>
      <c r="F11" s="13">
        <v>0</v>
      </c>
      <c r="G11" s="108"/>
      <c r="H11" s="109"/>
    </row>
    <row r="12" spans="1:8" ht="18" customHeight="1" x14ac:dyDescent="0.25">
      <c r="A12" s="122"/>
      <c r="B12" s="125"/>
      <c r="C12" s="42" t="s">
        <v>11</v>
      </c>
      <c r="D12" s="51">
        <f t="shared" ref="D12:E12" si="4">SUM(D8:D11)</f>
        <v>48802.6</v>
      </c>
      <c r="E12" s="51">
        <f t="shared" si="4"/>
        <v>28157.3</v>
      </c>
      <c r="F12" s="14">
        <f t="shared" si="1"/>
        <v>57.696311262104892</v>
      </c>
      <c r="G12" s="108"/>
      <c r="H12" s="109"/>
    </row>
    <row r="13" spans="1:8" x14ac:dyDescent="0.25">
      <c r="A13" s="110" t="s">
        <v>33</v>
      </c>
      <c r="B13" s="117" t="s">
        <v>34</v>
      </c>
      <c r="C13" s="43" t="s">
        <v>7</v>
      </c>
      <c r="D13" s="50">
        <v>0</v>
      </c>
      <c r="E13" s="50">
        <v>0</v>
      </c>
      <c r="F13" s="13">
        <v>0</v>
      </c>
      <c r="G13" s="116" t="s">
        <v>277</v>
      </c>
      <c r="H13" s="126" t="s">
        <v>350</v>
      </c>
    </row>
    <row r="14" spans="1:8" x14ac:dyDescent="0.25">
      <c r="A14" s="111"/>
      <c r="B14" s="118"/>
      <c r="C14" s="43" t="s">
        <v>8</v>
      </c>
      <c r="D14" s="50">
        <v>7161.7</v>
      </c>
      <c r="E14" s="50">
        <v>4979.7</v>
      </c>
      <c r="F14" s="13">
        <f t="shared" si="1"/>
        <v>69.532373598447293</v>
      </c>
      <c r="G14" s="116"/>
      <c r="H14" s="127"/>
    </row>
    <row r="15" spans="1:8" x14ac:dyDescent="0.25">
      <c r="A15" s="111"/>
      <c r="B15" s="118"/>
      <c r="C15" s="43" t="s">
        <v>9</v>
      </c>
      <c r="D15" s="50">
        <v>53.5</v>
      </c>
      <c r="E15" s="50">
        <v>53.5</v>
      </c>
      <c r="F15" s="13">
        <v>0</v>
      </c>
      <c r="G15" s="116"/>
      <c r="H15" s="127"/>
    </row>
    <row r="16" spans="1:8" x14ac:dyDescent="0.25">
      <c r="A16" s="111"/>
      <c r="B16" s="118"/>
      <c r="C16" s="40" t="s">
        <v>10</v>
      </c>
      <c r="D16" s="50">
        <v>0</v>
      </c>
      <c r="E16" s="50">
        <v>0</v>
      </c>
      <c r="F16" s="13">
        <v>0</v>
      </c>
      <c r="G16" s="116"/>
      <c r="H16" s="127"/>
    </row>
    <row r="17" spans="1:8" x14ac:dyDescent="0.25">
      <c r="A17" s="112"/>
      <c r="B17" s="119"/>
      <c r="C17" s="41" t="s">
        <v>11</v>
      </c>
      <c r="D17" s="50">
        <f t="shared" ref="D17:E17" si="5">SUM(D13:D16)</f>
        <v>7215.2</v>
      </c>
      <c r="E17" s="50">
        <f t="shared" si="5"/>
        <v>5033.2</v>
      </c>
      <c r="F17" s="13">
        <f t="shared" si="1"/>
        <v>69.758288058543073</v>
      </c>
      <c r="G17" s="116"/>
      <c r="H17" s="127"/>
    </row>
    <row r="18" spans="1:8" ht="80.099999999999994" customHeight="1" x14ac:dyDescent="0.25">
      <c r="A18" s="110" t="s">
        <v>35</v>
      </c>
      <c r="B18" s="113" t="s">
        <v>36</v>
      </c>
      <c r="C18" s="43" t="s">
        <v>7</v>
      </c>
      <c r="D18" s="50">
        <v>0</v>
      </c>
      <c r="E18" s="50">
        <v>0</v>
      </c>
      <c r="F18" s="13">
        <v>0</v>
      </c>
      <c r="G18" s="116" t="s">
        <v>351</v>
      </c>
      <c r="H18" s="127"/>
    </row>
    <row r="19" spans="1:8" ht="80.099999999999994" customHeight="1" x14ac:dyDescent="0.25">
      <c r="A19" s="111"/>
      <c r="B19" s="114"/>
      <c r="C19" s="43" t="s">
        <v>8</v>
      </c>
      <c r="D19" s="50">
        <v>0</v>
      </c>
      <c r="E19" s="50">
        <v>0</v>
      </c>
      <c r="F19" s="13">
        <v>0</v>
      </c>
      <c r="G19" s="116"/>
      <c r="H19" s="127"/>
    </row>
    <row r="20" spans="1:8" ht="80.099999999999994" customHeight="1" x14ac:dyDescent="0.25">
      <c r="A20" s="111"/>
      <c r="B20" s="114"/>
      <c r="C20" s="43" t="s">
        <v>9</v>
      </c>
      <c r="D20" s="50">
        <v>41587.4</v>
      </c>
      <c r="E20" s="50">
        <v>23124.1</v>
      </c>
      <c r="F20" s="13">
        <f t="shared" si="1"/>
        <v>55.603620327310665</v>
      </c>
      <c r="G20" s="116"/>
      <c r="H20" s="127"/>
    </row>
    <row r="21" spans="1:8" ht="80.099999999999994" customHeight="1" x14ac:dyDescent="0.25">
      <c r="A21" s="111"/>
      <c r="B21" s="114"/>
      <c r="C21" s="40" t="s">
        <v>10</v>
      </c>
      <c r="D21" s="50">
        <v>0</v>
      </c>
      <c r="E21" s="50">
        <v>0</v>
      </c>
      <c r="F21" s="13">
        <v>0</v>
      </c>
      <c r="G21" s="116"/>
      <c r="H21" s="127"/>
    </row>
    <row r="22" spans="1:8" ht="80.099999999999994" customHeight="1" x14ac:dyDescent="0.25">
      <c r="A22" s="112"/>
      <c r="B22" s="115"/>
      <c r="C22" s="41" t="s">
        <v>11</v>
      </c>
      <c r="D22" s="50">
        <f t="shared" ref="D22:E22" si="6">SUM(D18:D21)</f>
        <v>41587.4</v>
      </c>
      <c r="E22" s="50">
        <f t="shared" si="6"/>
        <v>23124.1</v>
      </c>
      <c r="F22" s="13">
        <f t="shared" si="1"/>
        <v>55.603620327310665</v>
      </c>
      <c r="G22" s="116"/>
      <c r="H22" s="128"/>
    </row>
    <row r="23" spans="1:8" ht="15.95" customHeight="1" x14ac:dyDescent="0.25">
      <c r="A23" s="120" t="s">
        <v>18</v>
      </c>
      <c r="B23" s="123" t="s">
        <v>37</v>
      </c>
      <c r="C23" s="43" t="s">
        <v>7</v>
      </c>
      <c r="D23" s="50">
        <f t="shared" ref="D23:E26" si="7">D28</f>
        <v>0</v>
      </c>
      <c r="E23" s="50">
        <f t="shared" si="7"/>
        <v>0</v>
      </c>
      <c r="F23" s="13">
        <v>0</v>
      </c>
      <c r="G23" s="129"/>
      <c r="H23" s="131"/>
    </row>
    <row r="24" spans="1:8" ht="15.95" customHeight="1" x14ac:dyDescent="0.25">
      <c r="A24" s="121"/>
      <c r="B24" s="124"/>
      <c r="C24" s="43" t="s">
        <v>8</v>
      </c>
      <c r="D24" s="50">
        <f t="shared" si="7"/>
        <v>0</v>
      </c>
      <c r="E24" s="50">
        <f t="shared" si="7"/>
        <v>0</v>
      </c>
      <c r="F24" s="13">
        <v>0</v>
      </c>
      <c r="G24" s="130"/>
      <c r="H24" s="131"/>
    </row>
    <row r="25" spans="1:8" ht="15.95" customHeight="1" x14ac:dyDescent="0.25">
      <c r="A25" s="121"/>
      <c r="B25" s="124"/>
      <c r="C25" s="43" t="s">
        <v>9</v>
      </c>
      <c r="D25" s="50">
        <f t="shared" si="7"/>
        <v>63</v>
      </c>
      <c r="E25" s="50">
        <f t="shared" si="7"/>
        <v>57</v>
      </c>
      <c r="F25" s="13">
        <f t="shared" si="1"/>
        <v>90.476190476190482</v>
      </c>
      <c r="G25" s="130"/>
      <c r="H25" s="131"/>
    </row>
    <row r="26" spans="1:8" ht="15.95" customHeight="1" x14ac:dyDescent="0.25">
      <c r="A26" s="121"/>
      <c r="B26" s="124"/>
      <c r="C26" s="40" t="s">
        <v>10</v>
      </c>
      <c r="D26" s="50">
        <f t="shared" si="7"/>
        <v>0</v>
      </c>
      <c r="E26" s="50">
        <f t="shared" si="7"/>
        <v>0</v>
      </c>
      <c r="F26" s="13">
        <v>0</v>
      </c>
      <c r="G26" s="130"/>
      <c r="H26" s="131"/>
    </row>
    <row r="27" spans="1:8" ht="15.95" customHeight="1" x14ac:dyDescent="0.25">
      <c r="A27" s="122"/>
      <c r="B27" s="125"/>
      <c r="C27" s="42" t="s">
        <v>11</v>
      </c>
      <c r="D27" s="51">
        <f t="shared" ref="D27:E27" si="8">SUM(D23:D26)</f>
        <v>63</v>
      </c>
      <c r="E27" s="51">
        <f t="shared" si="8"/>
        <v>57</v>
      </c>
      <c r="F27" s="14">
        <f t="shared" si="1"/>
        <v>90.476190476190482</v>
      </c>
      <c r="G27" s="130"/>
      <c r="H27" s="131"/>
    </row>
    <row r="28" spans="1:8" ht="18" customHeight="1" x14ac:dyDescent="0.25">
      <c r="A28" s="110" t="s">
        <v>20</v>
      </c>
      <c r="B28" s="117" t="s">
        <v>38</v>
      </c>
      <c r="C28" s="43" t="s">
        <v>7</v>
      </c>
      <c r="D28" s="50">
        <v>0</v>
      </c>
      <c r="E28" s="50">
        <v>0</v>
      </c>
      <c r="F28" s="13">
        <v>0</v>
      </c>
      <c r="G28" s="132" t="s">
        <v>352</v>
      </c>
      <c r="H28" s="132" t="s">
        <v>301</v>
      </c>
    </row>
    <row r="29" spans="1:8" ht="18" customHeight="1" x14ac:dyDescent="0.25">
      <c r="A29" s="111"/>
      <c r="B29" s="118"/>
      <c r="C29" s="43" t="s">
        <v>8</v>
      </c>
      <c r="D29" s="50">
        <v>0</v>
      </c>
      <c r="E29" s="50">
        <v>0</v>
      </c>
      <c r="F29" s="13">
        <v>0</v>
      </c>
      <c r="G29" s="132"/>
      <c r="H29" s="132"/>
    </row>
    <row r="30" spans="1:8" ht="18" customHeight="1" x14ac:dyDescent="0.25">
      <c r="A30" s="111"/>
      <c r="B30" s="118"/>
      <c r="C30" s="43" t="s">
        <v>9</v>
      </c>
      <c r="D30" s="50">
        <v>63</v>
      </c>
      <c r="E30" s="50">
        <v>57</v>
      </c>
      <c r="F30" s="13">
        <f t="shared" si="1"/>
        <v>90.476190476190482</v>
      </c>
      <c r="G30" s="132"/>
      <c r="H30" s="132"/>
    </row>
    <row r="31" spans="1:8" ht="18" customHeight="1" x14ac:dyDescent="0.25">
      <c r="A31" s="111"/>
      <c r="B31" s="118"/>
      <c r="C31" s="40" t="s">
        <v>10</v>
      </c>
      <c r="D31" s="50">
        <v>0</v>
      </c>
      <c r="E31" s="50">
        <v>0</v>
      </c>
      <c r="F31" s="13">
        <v>0</v>
      </c>
      <c r="G31" s="132"/>
      <c r="H31" s="132"/>
    </row>
    <row r="32" spans="1:8" ht="18" customHeight="1" x14ac:dyDescent="0.25">
      <c r="A32" s="112"/>
      <c r="B32" s="119"/>
      <c r="C32" s="38" t="s">
        <v>11</v>
      </c>
      <c r="D32" s="50">
        <f t="shared" ref="D32:E32" si="9">SUM(D28:D31)</f>
        <v>63</v>
      </c>
      <c r="E32" s="50">
        <f t="shared" si="9"/>
        <v>57</v>
      </c>
      <c r="F32" s="13">
        <f t="shared" si="1"/>
        <v>90.476190476190482</v>
      </c>
      <c r="G32" s="132"/>
      <c r="H32" s="132"/>
    </row>
  </sheetData>
  <mergeCells count="28">
    <mergeCell ref="A23:A27"/>
    <mergeCell ref="B23:B27"/>
    <mergeCell ref="G23:G27"/>
    <mergeCell ref="H23:H27"/>
    <mergeCell ref="A28:A32"/>
    <mergeCell ref="B28:B32"/>
    <mergeCell ref="G28:G32"/>
    <mergeCell ref="H28:H32"/>
    <mergeCell ref="G8:G12"/>
    <mergeCell ref="H8:H12"/>
    <mergeCell ref="A18:A22"/>
    <mergeCell ref="B18:B22"/>
    <mergeCell ref="G18:G22"/>
    <mergeCell ref="A13:A17"/>
    <mergeCell ref="B13:B17"/>
    <mergeCell ref="G13:G17"/>
    <mergeCell ref="A8:A12"/>
    <mergeCell ref="B8:B12"/>
    <mergeCell ref="H13:H22"/>
    <mergeCell ref="A3:A7"/>
    <mergeCell ref="B3:B7"/>
    <mergeCell ref="G3:G7"/>
    <mergeCell ref="H3:H7"/>
    <mergeCell ref="A1:B2"/>
    <mergeCell ref="C1:C2"/>
    <mergeCell ref="D1:F1"/>
    <mergeCell ref="G1:G2"/>
    <mergeCell ref="H1:H2"/>
  </mergeCells>
  <pageMargins left="0.7" right="0.7" top="0.75" bottom="0.75" header="0.3" footer="0.3"/>
  <pageSetup paperSize="9" scale="72" fitToHeight="0" orientation="landscape" r:id="rId1"/>
  <rowBreaks count="1" manualBreakCount="1">
    <brk id="22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7"/>
  <sheetViews>
    <sheetView topLeftCell="A23" zoomScaleNormal="100" workbookViewId="0">
      <selection activeCell="G23" sqref="G23:G27"/>
    </sheetView>
  </sheetViews>
  <sheetFormatPr defaultRowHeight="15" x14ac:dyDescent="0.25"/>
  <cols>
    <col min="1" max="1" width="3.5703125" bestFit="1" customWidth="1"/>
    <col min="2" max="2" width="32" customWidth="1"/>
    <col min="3" max="3" width="20.28515625" customWidth="1"/>
    <col min="4" max="6" width="12.85546875" customWidth="1"/>
    <col min="7" max="8" width="37" customWidth="1"/>
  </cols>
  <sheetData>
    <row r="1" spans="1:8" ht="15" customHeight="1" x14ac:dyDescent="0.25">
      <c r="A1" s="79" t="s">
        <v>0</v>
      </c>
      <c r="B1" s="79"/>
      <c r="C1" s="79" t="s">
        <v>1</v>
      </c>
      <c r="D1" s="76" t="s">
        <v>279</v>
      </c>
      <c r="E1" s="76"/>
      <c r="F1" s="76"/>
      <c r="G1" s="76" t="s">
        <v>2</v>
      </c>
      <c r="H1" s="78" t="s">
        <v>30</v>
      </c>
    </row>
    <row r="2" spans="1:8" ht="38.25" x14ac:dyDescent="0.25">
      <c r="A2" s="79"/>
      <c r="B2" s="79"/>
      <c r="C2" s="79"/>
      <c r="D2" s="4" t="s">
        <v>12</v>
      </c>
      <c r="E2" s="4" t="s">
        <v>4</v>
      </c>
      <c r="F2" s="4" t="s">
        <v>5</v>
      </c>
      <c r="G2" s="77"/>
      <c r="H2" s="78"/>
    </row>
    <row r="3" spans="1:8" ht="15" customHeight="1" x14ac:dyDescent="0.25">
      <c r="A3" s="76" t="s">
        <v>26</v>
      </c>
      <c r="B3" s="96" t="s">
        <v>39</v>
      </c>
      <c r="C3" s="43" t="s">
        <v>7</v>
      </c>
      <c r="D3" s="13">
        <f t="shared" ref="D3:E6" si="0">D8+D28+D38</f>
        <v>59.6</v>
      </c>
      <c r="E3" s="13">
        <f t="shared" si="0"/>
        <v>59.6</v>
      </c>
      <c r="F3" s="13">
        <f t="shared" ref="F3:F47" si="1">E3/D3*100</f>
        <v>100</v>
      </c>
      <c r="G3" s="93"/>
      <c r="H3" s="95"/>
    </row>
    <row r="4" spans="1:8" ht="15" customHeight="1" x14ac:dyDescent="0.25">
      <c r="A4" s="76"/>
      <c r="B4" s="96">
        <v>0</v>
      </c>
      <c r="C4" s="43" t="s">
        <v>8</v>
      </c>
      <c r="D4" s="13">
        <f t="shared" si="0"/>
        <v>1050.5999999999999</v>
      </c>
      <c r="E4" s="13">
        <f t="shared" si="0"/>
        <v>990.30000000000007</v>
      </c>
      <c r="F4" s="13">
        <f t="shared" si="1"/>
        <v>94.260422615648224</v>
      </c>
      <c r="G4" s="93"/>
      <c r="H4" s="95"/>
    </row>
    <row r="5" spans="1:8" ht="15" customHeight="1" x14ac:dyDescent="0.25">
      <c r="A5" s="76"/>
      <c r="B5" s="96">
        <v>0</v>
      </c>
      <c r="C5" s="43" t="s">
        <v>9</v>
      </c>
      <c r="D5" s="13">
        <f t="shared" si="0"/>
        <v>410655.29999999993</v>
      </c>
      <c r="E5" s="13">
        <f t="shared" si="0"/>
        <v>252071.30000000002</v>
      </c>
      <c r="F5" s="13">
        <f t="shared" si="1"/>
        <v>61.382697361996804</v>
      </c>
      <c r="G5" s="93"/>
      <c r="H5" s="95"/>
    </row>
    <row r="6" spans="1:8" ht="15" customHeight="1" x14ac:dyDescent="0.25">
      <c r="A6" s="76"/>
      <c r="B6" s="96"/>
      <c r="C6" s="40" t="s">
        <v>10</v>
      </c>
      <c r="D6" s="13">
        <f t="shared" si="0"/>
        <v>10420</v>
      </c>
      <c r="E6" s="13">
        <f t="shared" si="0"/>
        <v>8095.7</v>
      </c>
      <c r="F6" s="13">
        <f t="shared" si="1"/>
        <v>77.693857965451059</v>
      </c>
      <c r="G6" s="93"/>
      <c r="H6" s="95"/>
    </row>
    <row r="7" spans="1:8" ht="15" customHeight="1" x14ac:dyDescent="0.25">
      <c r="A7" s="76"/>
      <c r="B7" s="96"/>
      <c r="C7" s="39" t="s">
        <v>11</v>
      </c>
      <c r="D7" s="14">
        <f t="shared" ref="D7:E7" si="2">SUM(D3:D6)</f>
        <v>422185.49999999994</v>
      </c>
      <c r="E7" s="14">
        <f t="shared" si="2"/>
        <v>261216.90000000002</v>
      </c>
      <c r="F7" s="14">
        <f t="shared" si="1"/>
        <v>61.872541809228423</v>
      </c>
      <c r="G7" s="93"/>
      <c r="H7" s="95"/>
    </row>
    <row r="8" spans="1:8" ht="15" customHeight="1" x14ac:dyDescent="0.25">
      <c r="A8" s="94" t="s">
        <v>13</v>
      </c>
      <c r="B8" s="96" t="s">
        <v>40</v>
      </c>
      <c r="C8" s="43" t="s">
        <v>7</v>
      </c>
      <c r="D8" s="15">
        <f t="shared" ref="D8:E11" si="3">D13+D18+D23</f>
        <v>59.6</v>
      </c>
      <c r="E8" s="15">
        <f t="shared" si="3"/>
        <v>59.6</v>
      </c>
      <c r="F8" s="13">
        <f t="shared" si="1"/>
        <v>100</v>
      </c>
      <c r="G8" s="93"/>
      <c r="H8" s="95"/>
    </row>
    <row r="9" spans="1:8" ht="15" customHeight="1" x14ac:dyDescent="0.25">
      <c r="A9" s="94"/>
      <c r="B9" s="96"/>
      <c r="C9" s="43" t="s">
        <v>8</v>
      </c>
      <c r="D9" s="15">
        <f t="shared" si="3"/>
        <v>653</v>
      </c>
      <c r="E9" s="15">
        <f t="shared" si="3"/>
        <v>592.70000000000005</v>
      </c>
      <c r="F9" s="13">
        <f t="shared" si="1"/>
        <v>90.765696784073512</v>
      </c>
      <c r="G9" s="93"/>
      <c r="H9" s="95"/>
    </row>
    <row r="10" spans="1:8" ht="15" customHeight="1" x14ac:dyDescent="0.25">
      <c r="A10" s="94"/>
      <c r="B10" s="96"/>
      <c r="C10" s="43" t="s">
        <v>9</v>
      </c>
      <c r="D10" s="15">
        <f t="shared" si="3"/>
        <v>313684.89999999997</v>
      </c>
      <c r="E10" s="15">
        <f t="shared" si="3"/>
        <v>197900.2</v>
      </c>
      <c r="F10" s="13">
        <f t="shared" si="1"/>
        <v>63.088851264437672</v>
      </c>
      <c r="G10" s="93"/>
      <c r="H10" s="95"/>
    </row>
    <row r="11" spans="1:8" ht="15" customHeight="1" x14ac:dyDescent="0.25">
      <c r="A11" s="94"/>
      <c r="B11" s="96"/>
      <c r="C11" s="40" t="s">
        <v>10</v>
      </c>
      <c r="D11" s="15">
        <f t="shared" si="3"/>
        <v>10370</v>
      </c>
      <c r="E11" s="15">
        <f t="shared" si="3"/>
        <v>7845.7</v>
      </c>
      <c r="F11" s="13">
        <f t="shared" si="1"/>
        <v>75.657666345226616</v>
      </c>
      <c r="G11" s="93"/>
      <c r="H11" s="95"/>
    </row>
    <row r="12" spans="1:8" ht="15" customHeight="1" x14ac:dyDescent="0.25">
      <c r="A12" s="94"/>
      <c r="B12" s="96"/>
      <c r="C12" s="39" t="s">
        <v>11</v>
      </c>
      <c r="D12" s="14">
        <f t="shared" ref="D12:E12" si="4">SUM(D8:D11)</f>
        <v>324767.49999999994</v>
      </c>
      <c r="E12" s="14">
        <f t="shared" si="4"/>
        <v>206398.2</v>
      </c>
      <c r="F12" s="14">
        <f t="shared" si="1"/>
        <v>63.552603016003772</v>
      </c>
      <c r="G12" s="93"/>
      <c r="H12" s="95"/>
    </row>
    <row r="13" spans="1:8" ht="21" customHeight="1" x14ac:dyDescent="0.25">
      <c r="A13" s="89" t="s">
        <v>41</v>
      </c>
      <c r="B13" s="68" t="s">
        <v>42</v>
      </c>
      <c r="C13" s="43" t="s">
        <v>7</v>
      </c>
      <c r="D13" s="15">
        <v>59.6</v>
      </c>
      <c r="E13" s="15">
        <v>59.6</v>
      </c>
      <c r="F13" s="13">
        <f t="shared" si="1"/>
        <v>100</v>
      </c>
      <c r="G13" s="150" t="s">
        <v>43</v>
      </c>
      <c r="H13" s="148" t="s">
        <v>295</v>
      </c>
    </row>
    <row r="14" spans="1:8" ht="21" customHeight="1" x14ac:dyDescent="0.25">
      <c r="A14" s="89"/>
      <c r="B14" s="68"/>
      <c r="C14" s="43" t="s">
        <v>8</v>
      </c>
      <c r="D14" s="13">
        <v>653</v>
      </c>
      <c r="E14" s="13">
        <v>592.70000000000005</v>
      </c>
      <c r="F14" s="13">
        <f t="shared" si="1"/>
        <v>90.765696784073512</v>
      </c>
      <c r="G14" s="151"/>
      <c r="H14" s="148"/>
    </row>
    <row r="15" spans="1:8" ht="21" customHeight="1" x14ac:dyDescent="0.25">
      <c r="A15" s="89"/>
      <c r="B15" s="68"/>
      <c r="C15" s="43" t="s">
        <v>9</v>
      </c>
      <c r="D15" s="13">
        <v>125.8</v>
      </c>
      <c r="E15" s="13">
        <v>115.1</v>
      </c>
      <c r="F15" s="13">
        <f t="shared" si="1"/>
        <v>91.494435612082668</v>
      </c>
      <c r="G15" s="151"/>
      <c r="H15" s="148"/>
    </row>
    <row r="16" spans="1:8" ht="21" customHeight="1" x14ac:dyDescent="0.25">
      <c r="A16" s="89"/>
      <c r="B16" s="68"/>
      <c r="C16" s="40" t="s">
        <v>10</v>
      </c>
      <c r="D16" s="13">
        <v>0</v>
      </c>
      <c r="E16" s="13">
        <v>0</v>
      </c>
      <c r="F16" s="13">
        <v>0</v>
      </c>
      <c r="G16" s="151"/>
      <c r="H16" s="148"/>
    </row>
    <row r="17" spans="1:8" ht="21" customHeight="1" x14ac:dyDescent="0.25">
      <c r="A17" s="89"/>
      <c r="B17" s="68"/>
      <c r="C17" s="38" t="s">
        <v>11</v>
      </c>
      <c r="D17" s="13">
        <f t="shared" ref="D17:E17" si="5">SUM(D13:D16)</f>
        <v>838.4</v>
      </c>
      <c r="E17" s="13">
        <f t="shared" si="5"/>
        <v>767.40000000000009</v>
      </c>
      <c r="F17" s="13">
        <f t="shared" si="1"/>
        <v>91.531488549618331</v>
      </c>
      <c r="G17" s="152"/>
      <c r="H17" s="149"/>
    </row>
    <row r="18" spans="1:8" ht="15" customHeight="1" x14ac:dyDescent="0.25">
      <c r="A18" s="89" t="s">
        <v>16</v>
      </c>
      <c r="B18" s="68" t="s">
        <v>44</v>
      </c>
      <c r="C18" s="43" t="s">
        <v>7</v>
      </c>
      <c r="D18" s="15">
        <v>0</v>
      </c>
      <c r="E18" s="15">
        <v>0</v>
      </c>
      <c r="F18" s="13">
        <v>0</v>
      </c>
      <c r="G18" s="92" t="s">
        <v>45</v>
      </c>
      <c r="H18" s="145" t="s">
        <v>46</v>
      </c>
    </row>
    <row r="19" spans="1:8" ht="15" customHeight="1" x14ac:dyDescent="0.25">
      <c r="A19" s="89"/>
      <c r="B19" s="68"/>
      <c r="C19" s="43" t="s">
        <v>8</v>
      </c>
      <c r="D19" s="15">
        <v>0</v>
      </c>
      <c r="E19" s="15">
        <v>0</v>
      </c>
      <c r="F19" s="13">
        <v>0</v>
      </c>
      <c r="G19" s="92"/>
      <c r="H19" s="146"/>
    </row>
    <row r="20" spans="1:8" ht="15" customHeight="1" x14ac:dyDescent="0.25">
      <c r="A20" s="89"/>
      <c r="B20" s="68"/>
      <c r="C20" s="43" t="s">
        <v>9</v>
      </c>
      <c r="D20" s="15">
        <v>282539.5</v>
      </c>
      <c r="E20" s="15">
        <v>190363.9</v>
      </c>
      <c r="F20" s="13">
        <f t="shared" si="1"/>
        <v>67.376030608109659</v>
      </c>
      <c r="G20" s="92"/>
      <c r="H20" s="146"/>
    </row>
    <row r="21" spans="1:8" ht="15" customHeight="1" x14ac:dyDescent="0.25">
      <c r="A21" s="89"/>
      <c r="B21" s="68"/>
      <c r="C21" s="40" t="s">
        <v>10</v>
      </c>
      <c r="D21" s="15">
        <v>10370</v>
      </c>
      <c r="E21" s="15">
        <v>7845.7</v>
      </c>
      <c r="F21" s="13">
        <f t="shared" si="1"/>
        <v>75.657666345226616</v>
      </c>
      <c r="G21" s="92"/>
      <c r="H21" s="146"/>
    </row>
    <row r="22" spans="1:8" ht="15" customHeight="1" x14ac:dyDescent="0.25">
      <c r="A22" s="89"/>
      <c r="B22" s="68"/>
      <c r="C22" s="38" t="s">
        <v>11</v>
      </c>
      <c r="D22" s="13">
        <f t="shared" ref="D22:E22" si="6">SUM(D18:D21)</f>
        <v>292909.5</v>
      </c>
      <c r="E22" s="13">
        <f t="shared" si="6"/>
        <v>198209.6</v>
      </c>
      <c r="F22" s="13">
        <f t="shared" si="1"/>
        <v>67.66922889151769</v>
      </c>
      <c r="G22" s="92"/>
      <c r="H22" s="146"/>
    </row>
    <row r="23" spans="1:8" ht="72" customHeight="1" x14ac:dyDescent="0.25">
      <c r="A23" s="89" t="s">
        <v>47</v>
      </c>
      <c r="B23" s="68" t="s">
        <v>48</v>
      </c>
      <c r="C23" s="43" t="s">
        <v>7</v>
      </c>
      <c r="D23" s="15">
        <v>0</v>
      </c>
      <c r="E23" s="15">
        <v>0</v>
      </c>
      <c r="F23" s="13">
        <v>0</v>
      </c>
      <c r="G23" s="138" t="s">
        <v>353</v>
      </c>
      <c r="H23" s="146"/>
    </row>
    <row r="24" spans="1:8" ht="72" customHeight="1" x14ac:dyDescent="0.25">
      <c r="A24" s="89"/>
      <c r="B24" s="68"/>
      <c r="C24" s="43" t="s">
        <v>8</v>
      </c>
      <c r="D24" s="15">
        <v>0</v>
      </c>
      <c r="E24" s="15">
        <v>0</v>
      </c>
      <c r="F24" s="13">
        <v>0</v>
      </c>
      <c r="G24" s="138"/>
      <c r="H24" s="146"/>
    </row>
    <row r="25" spans="1:8" ht="72" customHeight="1" x14ac:dyDescent="0.25">
      <c r="A25" s="89"/>
      <c r="B25" s="68"/>
      <c r="C25" s="43" t="s">
        <v>9</v>
      </c>
      <c r="D25" s="15">
        <v>31019.599999999999</v>
      </c>
      <c r="E25" s="15">
        <v>7421.2</v>
      </c>
      <c r="F25" s="13">
        <f t="shared" si="1"/>
        <v>23.924228552270176</v>
      </c>
      <c r="G25" s="138"/>
      <c r="H25" s="146"/>
    </row>
    <row r="26" spans="1:8" ht="72" customHeight="1" x14ac:dyDescent="0.25">
      <c r="A26" s="89"/>
      <c r="B26" s="68"/>
      <c r="C26" s="40" t="s">
        <v>10</v>
      </c>
      <c r="D26" s="15">
        <v>0</v>
      </c>
      <c r="E26" s="15">
        <v>0</v>
      </c>
      <c r="F26" s="13">
        <v>0</v>
      </c>
      <c r="G26" s="138"/>
      <c r="H26" s="146"/>
    </row>
    <row r="27" spans="1:8" ht="72" customHeight="1" x14ac:dyDescent="0.25">
      <c r="A27" s="89"/>
      <c r="B27" s="68"/>
      <c r="C27" s="38" t="s">
        <v>11</v>
      </c>
      <c r="D27" s="13">
        <f t="shared" ref="D27:E27" si="7">SUM(D23:D26)</f>
        <v>31019.599999999999</v>
      </c>
      <c r="E27" s="13">
        <f t="shared" si="7"/>
        <v>7421.2</v>
      </c>
      <c r="F27" s="13">
        <f t="shared" si="1"/>
        <v>23.924228552270176</v>
      </c>
      <c r="G27" s="139"/>
      <c r="H27" s="147"/>
    </row>
    <row r="28" spans="1:8" x14ac:dyDescent="0.25">
      <c r="A28" s="94" t="s">
        <v>18</v>
      </c>
      <c r="B28" s="96" t="s">
        <v>49</v>
      </c>
      <c r="C28" s="43" t="s">
        <v>7</v>
      </c>
      <c r="D28" s="15">
        <f t="shared" ref="D28:E31" si="8">D33</f>
        <v>0</v>
      </c>
      <c r="E28" s="15">
        <f t="shared" si="8"/>
        <v>0</v>
      </c>
      <c r="F28" s="13">
        <v>0</v>
      </c>
      <c r="G28" s="140"/>
      <c r="H28" s="142"/>
    </row>
    <row r="29" spans="1:8" x14ac:dyDescent="0.25">
      <c r="A29" s="94"/>
      <c r="B29" s="96"/>
      <c r="C29" s="43" t="s">
        <v>8</v>
      </c>
      <c r="D29" s="15">
        <f t="shared" si="8"/>
        <v>0</v>
      </c>
      <c r="E29" s="15">
        <f t="shared" si="8"/>
        <v>0</v>
      </c>
      <c r="F29" s="13">
        <v>0</v>
      </c>
      <c r="G29" s="140"/>
      <c r="H29" s="143"/>
    </row>
    <row r="30" spans="1:8" x14ac:dyDescent="0.25">
      <c r="A30" s="94"/>
      <c r="B30" s="96"/>
      <c r="C30" s="43" t="s">
        <v>9</v>
      </c>
      <c r="D30" s="15">
        <f t="shared" si="8"/>
        <v>96970.4</v>
      </c>
      <c r="E30" s="15">
        <f t="shared" si="8"/>
        <v>54171.1</v>
      </c>
      <c r="F30" s="13">
        <f t="shared" si="1"/>
        <v>55.863541864321483</v>
      </c>
      <c r="G30" s="140"/>
      <c r="H30" s="143"/>
    </row>
    <row r="31" spans="1:8" x14ac:dyDescent="0.25">
      <c r="A31" s="94"/>
      <c r="B31" s="96"/>
      <c r="C31" s="40" t="s">
        <v>10</v>
      </c>
      <c r="D31" s="15">
        <f t="shared" si="8"/>
        <v>50</v>
      </c>
      <c r="E31" s="15">
        <f t="shared" si="8"/>
        <v>250</v>
      </c>
      <c r="F31" s="13">
        <f t="shared" si="1"/>
        <v>500</v>
      </c>
      <c r="G31" s="140"/>
      <c r="H31" s="143"/>
    </row>
    <row r="32" spans="1:8" x14ac:dyDescent="0.25">
      <c r="A32" s="94"/>
      <c r="B32" s="96"/>
      <c r="C32" s="39" t="s">
        <v>11</v>
      </c>
      <c r="D32" s="14">
        <f t="shared" ref="D32:E32" si="9">SUM(D28:D31)</f>
        <v>97020.4</v>
      </c>
      <c r="E32" s="14">
        <f t="shared" si="9"/>
        <v>54421.1</v>
      </c>
      <c r="F32" s="14">
        <f t="shared" si="1"/>
        <v>56.092430045639887</v>
      </c>
      <c r="G32" s="141"/>
      <c r="H32" s="144"/>
    </row>
    <row r="33" spans="1:8" ht="15" customHeight="1" x14ac:dyDescent="0.25">
      <c r="A33" s="89" t="s">
        <v>22</v>
      </c>
      <c r="B33" s="68" t="s">
        <v>50</v>
      </c>
      <c r="C33" s="43" t="s">
        <v>7</v>
      </c>
      <c r="D33" s="15">
        <v>0</v>
      </c>
      <c r="E33" s="15">
        <v>0</v>
      </c>
      <c r="F33" s="13">
        <v>0</v>
      </c>
      <c r="G33" s="68" t="s">
        <v>51</v>
      </c>
      <c r="H33" s="142"/>
    </row>
    <row r="34" spans="1:8" ht="15" customHeight="1" x14ac:dyDescent="0.25">
      <c r="A34" s="89"/>
      <c r="B34" s="68"/>
      <c r="C34" s="43" t="s">
        <v>8</v>
      </c>
      <c r="D34" s="15">
        <v>0</v>
      </c>
      <c r="E34" s="15">
        <v>0</v>
      </c>
      <c r="F34" s="13">
        <v>0</v>
      </c>
      <c r="G34" s="68"/>
      <c r="H34" s="143"/>
    </row>
    <row r="35" spans="1:8" ht="15" customHeight="1" x14ac:dyDescent="0.25">
      <c r="A35" s="89"/>
      <c r="B35" s="68"/>
      <c r="C35" s="43" t="s">
        <v>9</v>
      </c>
      <c r="D35" s="15">
        <v>96970.4</v>
      </c>
      <c r="E35" s="15">
        <v>54171.1</v>
      </c>
      <c r="F35" s="13">
        <f t="shared" si="1"/>
        <v>55.863541864321483</v>
      </c>
      <c r="G35" s="68"/>
      <c r="H35" s="143"/>
    </row>
    <row r="36" spans="1:8" ht="15" customHeight="1" x14ac:dyDescent="0.25">
      <c r="A36" s="89"/>
      <c r="B36" s="68"/>
      <c r="C36" s="40" t="s">
        <v>10</v>
      </c>
      <c r="D36" s="15">
        <v>50</v>
      </c>
      <c r="E36" s="15">
        <v>250</v>
      </c>
      <c r="F36" s="13">
        <f t="shared" si="1"/>
        <v>500</v>
      </c>
      <c r="G36" s="68"/>
      <c r="H36" s="143"/>
    </row>
    <row r="37" spans="1:8" ht="15" customHeight="1" x14ac:dyDescent="0.25">
      <c r="A37" s="89"/>
      <c r="B37" s="68"/>
      <c r="C37" s="38" t="s">
        <v>11</v>
      </c>
      <c r="D37" s="13">
        <f t="shared" ref="D37:E37" si="10">SUM(D33:D36)</f>
        <v>97020.4</v>
      </c>
      <c r="E37" s="13">
        <f t="shared" si="10"/>
        <v>54421.1</v>
      </c>
      <c r="F37" s="13">
        <f t="shared" si="1"/>
        <v>56.092430045639887</v>
      </c>
      <c r="G37" s="133"/>
      <c r="H37" s="144"/>
    </row>
    <row r="38" spans="1:8" ht="15" customHeight="1" x14ac:dyDescent="0.25">
      <c r="A38" s="94" t="s">
        <v>26</v>
      </c>
      <c r="B38" s="96" t="s">
        <v>52</v>
      </c>
      <c r="C38" s="43" t="s">
        <v>7</v>
      </c>
      <c r="D38" s="15">
        <f t="shared" ref="D38:E41" si="11">D43</f>
        <v>0</v>
      </c>
      <c r="E38" s="15">
        <f t="shared" si="11"/>
        <v>0</v>
      </c>
      <c r="F38" s="13">
        <v>0</v>
      </c>
      <c r="G38" s="137"/>
      <c r="H38" s="134"/>
    </row>
    <row r="39" spans="1:8" ht="15" customHeight="1" x14ac:dyDescent="0.25">
      <c r="A39" s="94"/>
      <c r="B39" s="96"/>
      <c r="C39" s="43" t="s">
        <v>8</v>
      </c>
      <c r="D39" s="15">
        <f t="shared" si="11"/>
        <v>397.6</v>
      </c>
      <c r="E39" s="15">
        <f t="shared" si="11"/>
        <v>397.6</v>
      </c>
      <c r="F39" s="13">
        <f t="shared" si="1"/>
        <v>100</v>
      </c>
      <c r="G39" s="137"/>
      <c r="H39" s="135"/>
    </row>
    <row r="40" spans="1:8" ht="15" customHeight="1" x14ac:dyDescent="0.25">
      <c r="A40" s="94"/>
      <c r="B40" s="96"/>
      <c r="C40" s="43" t="s">
        <v>9</v>
      </c>
      <c r="D40" s="15">
        <f t="shared" si="11"/>
        <v>0</v>
      </c>
      <c r="E40" s="15">
        <f t="shared" si="11"/>
        <v>0</v>
      </c>
      <c r="F40" s="13">
        <v>0</v>
      </c>
      <c r="G40" s="137"/>
      <c r="H40" s="135"/>
    </row>
    <row r="41" spans="1:8" ht="15" customHeight="1" x14ac:dyDescent="0.25">
      <c r="A41" s="94"/>
      <c r="B41" s="96"/>
      <c r="C41" s="40" t="s">
        <v>10</v>
      </c>
      <c r="D41" s="15">
        <f t="shared" si="11"/>
        <v>0</v>
      </c>
      <c r="E41" s="15">
        <f t="shared" si="11"/>
        <v>0</v>
      </c>
      <c r="F41" s="13">
        <v>0</v>
      </c>
      <c r="G41" s="137"/>
      <c r="H41" s="135"/>
    </row>
    <row r="42" spans="1:8" ht="15" customHeight="1" x14ac:dyDescent="0.25">
      <c r="A42" s="94"/>
      <c r="B42" s="96"/>
      <c r="C42" s="39" t="s">
        <v>11</v>
      </c>
      <c r="D42" s="14">
        <f t="shared" ref="D42:E42" si="12">SUM(D38:D41)</f>
        <v>397.6</v>
      </c>
      <c r="E42" s="14">
        <f t="shared" si="12"/>
        <v>397.6</v>
      </c>
      <c r="F42" s="14">
        <f t="shared" si="1"/>
        <v>100</v>
      </c>
      <c r="G42" s="137"/>
      <c r="H42" s="136"/>
    </row>
    <row r="43" spans="1:8" ht="15" customHeight="1" x14ac:dyDescent="0.25">
      <c r="A43" s="89" t="s">
        <v>28</v>
      </c>
      <c r="B43" s="68" t="s">
        <v>53</v>
      </c>
      <c r="C43" s="43" t="s">
        <v>7</v>
      </c>
      <c r="D43" s="15">
        <v>0</v>
      </c>
      <c r="E43" s="15">
        <v>0</v>
      </c>
      <c r="F43" s="13">
        <v>0</v>
      </c>
      <c r="G43" s="68" t="s">
        <v>335</v>
      </c>
      <c r="H43" s="145" t="s">
        <v>54</v>
      </c>
    </row>
    <row r="44" spans="1:8" ht="15" customHeight="1" x14ac:dyDescent="0.25">
      <c r="A44" s="89"/>
      <c r="B44" s="68"/>
      <c r="C44" s="43" t="s">
        <v>8</v>
      </c>
      <c r="D44" s="15">
        <v>397.6</v>
      </c>
      <c r="E44" s="15">
        <v>397.6</v>
      </c>
      <c r="F44" s="13">
        <f t="shared" si="1"/>
        <v>100</v>
      </c>
      <c r="G44" s="68"/>
      <c r="H44" s="146"/>
    </row>
    <row r="45" spans="1:8" ht="15" customHeight="1" x14ac:dyDescent="0.25">
      <c r="A45" s="89"/>
      <c r="B45" s="68"/>
      <c r="C45" s="43" t="s">
        <v>9</v>
      </c>
      <c r="D45" s="15">
        <v>0</v>
      </c>
      <c r="E45" s="15">
        <v>0</v>
      </c>
      <c r="F45" s="13">
        <v>0</v>
      </c>
      <c r="G45" s="68"/>
      <c r="H45" s="146"/>
    </row>
    <row r="46" spans="1:8" ht="15" customHeight="1" x14ac:dyDescent="0.25">
      <c r="A46" s="89"/>
      <c r="B46" s="68"/>
      <c r="C46" s="40" t="s">
        <v>10</v>
      </c>
      <c r="D46" s="15">
        <v>0</v>
      </c>
      <c r="E46" s="15">
        <v>0</v>
      </c>
      <c r="F46" s="13">
        <v>0</v>
      </c>
      <c r="G46" s="68"/>
      <c r="H46" s="146"/>
    </row>
    <row r="47" spans="1:8" x14ac:dyDescent="0.25">
      <c r="A47" s="89"/>
      <c r="B47" s="68"/>
      <c r="C47" s="38" t="s">
        <v>11</v>
      </c>
      <c r="D47" s="13">
        <f t="shared" ref="D47:E47" si="13">SUM(D43:D46)</f>
        <v>397.6</v>
      </c>
      <c r="E47" s="13">
        <f t="shared" si="13"/>
        <v>397.6</v>
      </c>
      <c r="F47" s="13">
        <f t="shared" si="1"/>
        <v>100</v>
      </c>
      <c r="G47" s="133"/>
      <c r="H47" s="147"/>
    </row>
  </sheetData>
  <mergeCells count="40">
    <mergeCell ref="H43:H47"/>
    <mergeCell ref="H18:H27"/>
    <mergeCell ref="H13:H17"/>
    <mergeCell ref="A3:A7"/>
    <mergeCell ref="B3:B7"/>
    <mergeCell ref="G3:G7"/>
    <mergeCell ref="H3:H7"/>
    <mergeCell ref="H8:H12"/>
    <mergeCell ref="A18:A22"/>
    <mergeCell ref="B18:B22"/>
    <mergeCell ref="G18:G22"/>
    <mergeCell ref="A13:A17"/>
    <mergeCell ref="B13:B17"/>
    <mergeCell ref="G13:G17"/>
    <mergeCell ref="A8:A12"/>
    <mergeCell ref="B8:B12"/>
    <mergeCell ref="A1:B2"/>
    <mergeCell ref="C1:C2"/>
    <mergeCell ref="D1:F1"/>
    <mergeCell ref="G1:G2"/>
    <mergeCell ref="H1:H2"/>
    <mergeCell ref="G8:G12"/>
    <mergeCell ref="H38:H42"/>
    <mergeCell ref="A38:A42"/>
    <mergeCell ref="B38:B42"/>
    <mergeCell ref="G38:G42"/>
    <mergeCell ref="A23:A27"/>
    <mergeCell ref="B23:B27"/>
    <mergeCell ref="G23:G27"/>
    <mergeCell ref="A28:A32"/>
    <mergeCell ref="B28:B32"/>
    <mergeCell ref="G28:G32"/>
    <mergeCell ref="H28:H32"/>
    <mergeCell ref="H33:H37"/>
    <mergeCell ref="A43:A47"/>
    <mergeCell ref="B43:B47"/>
    <mergeCell ref="G43:G47"/>
    <mergeCell ref="A33:A37"/>
    <mergeCell ref="B33:B37"/>
    <mergeCell ref="G33:G37"/>
  </mergeCells>
  <pageMargins left="0.7" right="0.7" top="0.75" bottom="0.75" header="0.3" footer="0.3"/>
  <pageSetup paperSize="9" scale="77" fitToHeight="0" orientation="landscape" r:id="rId1"/>
  <rowBreaks count="2" manualBreakCount="2">
    <brk id="22" max="16383" man="1"/>
    <brk id="37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2"/>
  <sheetViews>
    <sheetView tabSelected="1" zoomScaleNormal="100" workbookViewId="0">
      <selection activeCell="F8" sqref="F8"/>
    </sheetView>
  </sheetViews>
  <sheetFormatPr defaultRowHeight="15" x14ac:dyDescent="0.25"/>
  <cols>
    <col min="1" max="1" width="4.85546875" bestFit="1" customWidth="1"/>
    <col min="2" max="2" width="36.5703125" customWidth="1"/>
    <col min="3" max="3" width="19.140625" bestFit="1" customWidth="1"/>
    <col min="4" max="6" width="12.85546875" customWidth="1"/>
    <col min="7" max="7" width="44" customWidth="1"/>
    <col min="8" max="8" width="37.140625" customWidth="1"/>
  </cols>
  <sheetData>
    <row r="1" spans="1:8" ht="15" customHeight="1" x14ac:dyDescent="0.25">
      <c r="A1" s="79" t="s">
        <v>0</v>
      </c>
      <c r="B1" s="79"/>
      <c r="C1" s="79" t="s">
        <v>1</v>
      </c>
      <c r="D1" s="76" t="s">
        <v>279</v>
      </c>
      <c r="E1" s="76"/>
      <c r="F1" s="76"/>
      <c r="G1" s="76" t="s">
        <v>2</v>
      </c>
      <c r="H1" s="78" t="s">
        <v>30</v>
      </c>
    </row>
    <row r="2" spans="1:8" ht="38.25" x14ac:dyDescent="0.25">
      <c r="A2" s="79"/>
      <c r="B2" s="79"/>
      <c r="C2" s="79"/>
      <c r="D2" s="4" t="s">
        <v>12</v>
      </c>
      <c r="E2" s="4" t="s">
        <v>4</v>
      </c>
      <c r="F2" s="4" t="s">
        <v>5</v>
      </c>
      <c r="G2" s="77"/>
      <c r="H2" s="78"/>
    </row>
    <row r="3" spans="1:8" x14ac:dyDescent="0.25">
      <c r="A3" s="76" t="s">
        <v>55</v>
      </c>
      <c r="B3" s="96" t="s">
        <v>56</v>
      </c>
      <c r="C3" s="49" t="s">
        <v>7</v>
      </c>
      <c r="D3" s="13">
        <f t="shared" ref="D3:E6" si="0">D8+D38</f>
        <v>138.30000000000001</v>
      </c>
      <c r="E3" s="13">
        <f t="shared" si="0"/>
        <v>138.30000000000001</v>
      </c>
      <c r="F3" s="13">
        <f t="shared" ref="F3:F72" si="1">E3/D3*100</f>
        <v>100</v>
      </c>
      <c r="G3" s="93"/>
      <c r="H3" s="95"/>
    </row>
    <row r="4" spans="1:8" x14ac:dyDescent="0.25">
      <c r="A4" s="76"/>
      <c r="B4" s="96"/>
      <c r="C4" s="49" t="s">
        <v>8</v>
      </c>
      <c r="D4" s="13">
        <f t="shared" si="0"/>
        <v>8062</v>
      </c>
      <c r="E4" s="13">
        <f t="shared" si="0"/>
        <v>5241.5</v>
      </c>
      <c r="F4" s="13">
        <f t="shared" si="1"/>
        <v>65.01488464400893</v>
      </c>
      <c r="G4" s="93"/>
      <c r="H4" s="95"/>
    </row>
    <row r="5" spans="1:8" x14ac:dyDescent="0.25">
      <c r="A5" s="76"/>
      <c r="B5" s="96"/>
      <c r="C5" s="49" t="s">
        <v>9</v>
      </c>
      <c r="D5" s="13">
        <f>D10+D40</f>
        <v>458471.2</v>
      </c>
      <c r="E5" s="13">
        <f t="shared" si="0"/>
        <v>194579.4</v>
      </c>
      <c r="F5" s="13">
        <f t="shared" si="1"/>
        <v>42.440921043677335</v>
      </c>
      <c r="G5" s="93"/>
      <c r="H5" s="95"/>
    </row>
    <row r="6" spans="1:8" x14ac:dyDescent="0.25">
      <c r="A6" s="76"/>
      <c r="B6" s="96"/>
      <c r="C6" s="48" t="s">
        <v>10</v>
      </c>
      <c r="D6" s="13">
        <f t="shared" si="0"/>
        <v>11474.8</v>
      </c>
      <c r="E6" s="13">
        <f t="shared" si="0"/>
        <v>9983.2000000000007</v>
      </c>
      <c r="F6" s="13">
        <f t="shared" si="1"/>
        <v>87.001080628856286</v>
      </c>
      <c r="G6" s="93"/>
      <c r="H6" s="95"/>
    </row>
    <row r="7" spans="1:8" x14ac:dyDescent="0.25">
      <c r="A7" s="76"/>
      <c r="B7" s="96"/>
      <c r="C7" s="45" t="s">
        <v>11</v>
      </c>
      <c r="D7" s="14">
        <f t="shared" ref="D7:E7" si="2">SUM(D3:D6)</f>
        <v>478146.3</v>
      </c>
      <c r="E7" s="14">
        <f t="shared" si="2"/>
        <v>209942.39999999999</v>
      </c>
      <c r="F7" s="14">
        <f>E7/D7*100</f>
        <v>43.907565529629736</v>
      </c>
      <c r="G7" s="93"/>
      <c r="H7" s="95"/>
    </row>
    <row r="8" spans="1:8" x14ac:dyDescent="0.25">
      <c r="A8" s="94" t="s">
        <v>13</v>
      </c>
      <c r="B8" s="96" t="s">
        <v>57</v>
      </c>
      <c r="C8" s="49" t="s">
        <v>7</v>
      </c>
      <c r="D8" s="15">
        <f t="shared" ref="D8:E11" si="3">D13+D18+D23+D28+D33</f>
        <v>0</v>
      </c>
      <c r="E8" s="15">
        <f t="shared" si="3"/>
        <v>0</v>
      </c>
      <c r="F8" s="13">
        <v>0</v>
      </c>
      <c r="G8" s="93"/>
      <c r="H8" s="95"/>
    </row>
    <row r="9" spans="1:8" x14ac:dyDescent="0.25">
      <c r="A9" s="94"/>
      <c r="B9" s="96"/>
      <c r="C9" s="49" t="s">
        <v>8</v>
      </c>
      <c r="D9" s="15">
        <f t="shared" si="3"/>
        <v>1028.8</v>
      </c>
      <c r="E9" s="15">
        <f t="shared" si="3"/>
        <v>763.1</v>
      </c>
      <c r="F9" s="13">
        <f t="shared" si="1"/>
        <v>74.173794712286167</v>
      </c>
      <c r="G9" s="93"/>
      <c r="H9" s="95"/>
    </row>
    <row r="10" spans="1:8" x14ac:dyDescent="0.25">
      <c r="A10" s="94"/>
      <c r="B10" s="96"/>
      <c r="C10" s="49" t="s">
        <v>9</v>
      </c>
      <c r="D10" s="15">
        <f t="shared" si="3"/>
        <v>67598.400000000009</v>
      </c>
      <c r="E10" s="15">
        <f t="shared" si="3"/>
        <v>41555.5</v>
      </c>
      <c r="F10" s="13">
        <f t="shared" si="1"/>
        <v>61.474088144098083</v>
      </c>
      <c r="G10" s="93"/>
      <c r="H10" s="95"/>
    </row>
    <row r="11" spans="1:8" x14ac:dyDescent="0.25">
      <c r="A11" s="94"/>
      <c r="B11" s="96"/>
      <c r="C11" s="48" t="s">
        <v>10</v>
      </c>
      <c r="D11" s="15">
        <f t="shared" si="3"/>
        <v>8500</v>
      </c>
      <c r="E11" s="15">
        <f t="shared" si="3"/>
        <v>7615.5</v>
      </c>
      <c r="F11" s="13">
        <f t="shared" si="1"/>
        <v>89.594117647058823</v>
      </c>
      <c r="G11" s="93"/>
      <c r="H11" s="95"/>
    </row>
    <row r="12" spans="1:8" x14ac:dyDescent="0.25">
      <c r="A12" s="94"/>
      <c r="B12" s="96"/>
      <c r="C12" s="45" t="s">
        <v>11</v>
      </c>
      <c r="D12" s="14">
        <f t="shared" ref="D12:E12" si="4">SUM(D8:D11)</f>
        <v>77127.200000000012</v>
      </c>
      <c r="E12" s="14">
        <f t="shared" si="4"/>
        <v>49934.1</v>
      </c>
      <c r="F12" s="14">
        <f t="shared" si="1"/>
        <v>64.742529224449981</v>
      </c>
      <c r="G12" s="93"/>
      <c r="H12" s="95"/>
    </row>
    <row r="13" spans="1:8" ht="20.100000000000001" customHeight="1" x14ac:dyDescent="0.25">
      <c r="A13" s="89" t="s">
        <v>33</v>
      </c>
      <c r="B13" s="68" t="s">
        <v>58</v>
      </c>
      <c r="C13" s="49" t="s">
        <v>7</v>
      </c>
      <c r="D13" s="15">
        <v>0</v>
      </c>
      <c r="E13" s="15">
        <v>0</v>
      </c>
      <c r="F13" s="13">
        <v>0</v>
      </c>
      <c r="G13" s="68" t="s">
        <v>354</v>
      </c>
      <c r="H13" s="145" t="s">
        <v>310</v>
      </c>
    </row>
    <row r="14" spans="1:8" ht="20.100000000000001" customHeight="1" x14ac:dyDescent="0.25">
      <c r="A14" s="89"/>
      <c r="B14" s="68"/>
      <c r="C14" s="49" t="s">
        <v>8</v>
      </c>
      <c r="D14" s="13">
        <v>0</v>
      </c>
      <c r="E14" s="13">
        <v>0</v>
      </c>
      <c r="F14" s="13">
        <v>0</v>
      </c>
      <c r="G14" s="68"/>
      <c r="H14" s="146"/>
    </row>
    <row r="15" spans="1:8" ht="20.100000000000001" customHeight="1" x14ac:dyDescent="0.25">
      <c r="A15" s="89"/>
      <c r="B15" s="68"/>
      <c r="C15" s="49" t="s">
        <v>9</v>
      </c>
      <c r="D15" s="13">
        <v>359.4</v>
      </c>
      <c r="E15" s="13">
        <v>265.2</v>
      </c>
      <c r="F15" s="13">
        <f t="shared" si="1"/>
        <v>73.789649415692821</v>
      </c>
      <c r="G15" s="68"/>
      <c r="H15" s="146"/>
    </row>
    <row r="16" spans="1:8" ht="20.100000000000001" customHeight="1" x14ac:dyDescent="0.25">
      <c r="A16" s="89"/>
      <c r="B16" s="68"/>
      <c r="C16" s="48" t="s">
        <v>10</v>
      </c>
      <c r="D16" s="13">
        <v>0</v>
      </c>
      <c r="E16" s="13">
        <v>0</v>
      </c>
      <c r="F16" s="13">
        <v>0</v>
      </c>
      <c r="G16" s="68"/>
      <c r="H16" s="146"/>
    </row>
    <row r="17" spans="1:8" ht="20.100000000000001" customHeight="1" x14ac:dyDescent="0.25">
      <c r="A17" s="89"/>
      <c r="B17" s="68"/>
      <c r="C17" s="44" t="s">
        <v>11</v>
      </c>
      <c r="D17" s="13">
        <f t="shared" ref="D17:E17" si="5">SUM(D13:D16)</f>
        <v>359.4</v>
      </c>
      <c r="E17" s="13">
        <f t="shared" si="5"/>
        <v>265.2</v>
      </c>
      <c r="F17" s="13">
        <f t="shared" si="1"/>
        <v>73.789649415692821</v>
      </c>
      <c r="G17" s="68"/>
      <c r="H17" s="146"/>
    </row>
    <row r="18" spans="1:8" x14ac:dyDescent="0.25">
      <c r="A18" s="89" t="s">
        <v>35</v>
      </c>
      <c r="B18" s="68" t="s">
        <v>59</v>
      </c>
      <c r="C18" s="49" t="s">
        <v>7</v>
      </c>
      <c r="D18" s="13">
        <v>0</v>
      </c>
      <c r="E18" s="13">
        <v>0</v>
      </c>
      <c r="F18" s="13">
        <v>0</v>
      </c>
      <c r="G18" s="68" t="s">
        <v>309</v>
      </c>
      <c r="H18" s="146"/>
    </row>
    <row r="19" spans="1:8" x14ac:dyDescent="0.25">
      <c r="A19" s="89"/>
      <c r="B19" s="68"/>
      <c r="C19" s="49" t="s">
        <v>8</v>
      </c>
      <c r="D19" s="13">
        <v>0</v>
      </c>
      <c r="E19" s="13">
        <v>0</v>
      </c>
      <c r="F19" s="13">
        <v>0</v>
      </c>
      <c r="G19" s="68"/>
      <c r="H19" s="146"/>
    </row>
    <row r="20" spans="1:8" x14ac:dyDescent="0.25">
      <c r="A20" s="89"/>
      <c r="B20" s="68"/>
      <c r="C20" s="49" t="s">
        <v>9</v>
      </c>
      <c r="D20" s="13">
        <v>2580</v>
      </c>
      <c r="E20" s="13">
        <v>2122.4</v>
      </c>
      <c r="F20" s="13">
        <f t="shared" si="1"/>
        <v>82.263565891472865</v>
      </c>
      <c r="G20" s="68"/>
      <c r="H20" s="146"/>
    </row>
    <row r="21" spans="1:8" x14ac:dyDescent="0.25">
      <c r="A21" s="89"/>
      <c r="B21" s="68"/>
      <c r="C21" s="48" t="s">
        <v>10</v>
      </c>
      <c r="D21" s="13">
        <v>0</v>
      </c>
      <c r="E21" s="13">
        <v>0</v>
      </c>
      <c r="F21" s="13">
        <v>0</v>
      </c>
      <c r="G21" s="68"/>
      <c r="H21" s="146"/>
    </row>
    <row r="22" spans="1:8" x14ac:dyDescent="0.25">
      <c r="A22" s="89"/>
      <c r="B22" s="68"/>
      <c r="C22" s="44" t="s">
        <v>11</v>
      </c>
      <c r="D22" s="13">
        <f t="shared" ref="D22:E22" si="6">SUM(D18:D21)</f>
        <v>2580</v>
      </c>
      <c r="E22" s="13">
        <f t="shared" si="6"/>
        <v>2122.4</v>
      </c>
      <c r="F22" s="13">
        <f t="shared" si="1"/>
        <v>82.263565891472865</v>
      </c>
      <c r="G22" s="68"/>
      <c r="H22" s="146"/>
    </row>
    <row r="23" spans="1:8" ht="21" customHeight="1" x14ac:dyDescent="0.25">
      <c r="A23" s="153" t="s">
        <v>41</v>
      </c>
      <c r="B23" s="68" t="s">
        <v>60</v>
      </c>
      <c r="C23" s="49" t="s">
        <v>7</v>
      </c>
      <c r="D23" s="13">
        <v>0</v>
      </c>
      <c r="E23" s="13">
        <v>0</v>
      </c>
      <c r="F23" s="13">
        <v>0</v>
      </c>
      <c r="G23" s="68" t="s">
        <v>355</v>
      </c>
      <c r="H23" s="146"/>
    </row>
    <row r="24" spans="1:8" ht="21" customHeight="1" x14ac:dyDescent="0.25">
      <c r="A24" s="153"/>
      <c r="B24" s="68"/>
      <c r="C24" s="49" t="s">
        <v>8</v>
      </c>
      <c r="D24" s="13">
        <v>0</v>
      </c>
      <c r="E24" s="13">
        <v>0</v>
      </c>
      <c r="F24" s="13">
        <v>0</v>
      </c>
      <c r="G24" s="68"/>
      <c r="H24" s="146"/>
    </row>
    <row r="25" spans="1:8" ht="21" customHeight="1" x14ac:dyDescent="0.25">
      <c r="A25" s="153"/>
      <c r="B25" s="68"/>
      <c r="C25" s="49" t="s">
        <v>9</v>
      </c>
      <c r="D25" s="13">
        <v>45627.3</v>
      </c>
      <c r="E25" s="13">
        <v>35430.300000000003</v>
      </c>
      <c r="F25" s="13">
        <f t="shared" si="1"/>
        <v>77.65153756632543</v>
      </c>
      <c r="G25" s="68"/>
      <c r="H25" s="146"/>
    </row>
    <row r="26" spans="1:8" ht="21" customHeight="1" x14ac:dyDescent="0.25">
      <c r="A26" s="153"/>
      <c r="B26" s="68"/>
      <c r="C26" s="48" t="s">
        <v>10</v>
      </c>
      <c r="D26" s="13">
        <v>8500</v>
      </c>
      <c r="E26" s="13">
        <v>7615.5</v>
      </c>
      <c r="F26" s="13">
        <f t="shared" si="1"/>
        <v>89.594117647058823</v>
      </c>
      <c r="G26" s="68"/>
      <c r="H26" s="146"/>
    </row>
    <row r="27" spans="1:8" ht="21" customHeight="1" x14ac:dyDescent="0.25">
      <c r="A27" s="153"/>
      <c r="B27" s="68"/>
      <c r="C27" s="45" t="s">
        <v>11</v>
      </c>
      <c r="D27" s="13">
        <f t="shared" ref="D27:E27" si="7">SUM(D23:D26)</f>
        <v>54127.3</v>
      </c>
      <c r="E27" s="13">
        <f t="shared" si="7"/>
        <v>43045.8</v>
      </c>
      <c r="F27" s="13">
        <f t="shared" si="1"/>
        <v>79.526966983389158</v>
      </c>
      <c r="G27" s="68"/>
      <c r="H27" s="146"/>
    </row>
    <row r="28" spans="1:8" x14ac:dyDescent="0.25">
      <c r="A28" s="153" t="s">
        <v>16</v>
      </c>
      <c r="B28" s="68" t="s">
        <v>61</v>
      </c>
      <c r="C28" s="49" t="s">
        <v>7</v>
      </c>
      <c r="D28" s="13">
        <v>0</v>
      </c>
      <c r="E28" s="13">
        <v>0</v>
      </c>
      <c r="F28" s="13">
        <v>0</v>
      </c>
      <c r="G28" s="68" t="s">
        <v>356</v>
      </c>
      <c r="H28" s="146"/>
    </row>
    <row r="29" spans="1:8" x14ac:dyDescent="0.25">
      <c r="A29" s="153"/>
      <c r="B29" s="68"/>
      <c r="C29" s="49" t="s">
        <v>8</v>
      </c>
      <c r="D29" s="13">
        <v>0</v>
      </c>
      <c r="E29" s="13">
        <v>0</v>
      </c>
      <c r="F29" s="13">
        <v>0</v>
      </c>
      <c r="G29" s="68"/>
      <c r="H29" s="146"/>
    </row>
    <row r="30" spans="1:8" x14ac:dyDescent="0.25">
      <c r="A30" s="153"/>
      <c r="B30" s="68"/>
      <c r="C30" s="49" t="s">
        <v>9</v>
      </c>
      <c r="D30" s="13">
        <v>3712.5</v>
      </c>
      <c r="E30" s="13">
        <v>2487.5</v>
      </c>
      <c r="F30" s="13">
        <f t="shared" si="1"/>
        <v>67.003367003367003</v>
      </c>
      <c r="G30" s="68"/>
      <c r="H30" s="146"/>
    </row>
    <row r="31" spans="1:8" x14ac:dyDescent="0.25">
      <c r="A31" s="153"/>
      <c r="B31" s="68"/>
      <c r="C31" s="48" t="s">
        <v>10</v>
      </c>
      <c r="D31" s="13">
        <v>0</v>
      </c>
      <c r="E31" s="13">
        <v>0</v>
      </c>
      <c r="F31" s="13">
        <v>0</v>
      </c>
      <c r="G31" s="68"/>
      <c r="H31" s="146"/>
    </row>
    <row r="32" spans="1:8" x14ac:dyDescent="0.25">
      <c r="A32" s="153"/>
      <c r="B32" s="68"/>
      <c r="C32" s="44" t="s">
        <v>11</v>
      </c>
      <c r="D32" s="13">
        <f t="shared" ref="D32:E32" si="8">SUM(D28:D31)</f>
        <v>3712.5</v>
      </c>
      <c r="E32" s="13">
        <f t="shared" si="8"/>
        <v>2487.5</v>
      </c>
      <c r="F32" s="13">
        <f t="shared" si="1"/>
        <v>67.003367003367003</v>
      </c>
      <c r="G32" s="68"/>
      <c r="H32" s="146"/>
    </row>
    <row r="33" spans="1:8" ht="39.950000000000003" customHeight="1" x14ac:dyDescent="0.25">
      <c r="A33" s="89" t="s">
        <v>62</v>
      </c>
      <c r="B33" s="68" t="s">
        <v>63</v>
      </c>
      <c r="C33" s="49" t="s">
        <v>7</v>
      </c>
      <c r="D33" s="13">
        <v>0</v>
      </c>
      <c r="E33" s="13">
        <v>0</v>
      </c>
      <c r="F33" s="13">
        <v>0</v>
      </c>
      <c r="G33" s="68" t="s">
        <v>333</v>
      </c>
      <c r="H33" s="146"/>
    </row>
    <row r="34" spans="1:8" ht="39.950000000000003" customHeight="1" x14ac:dyDescent="0.25">
      <c r="A34" s="89"/>
      <c r="B34" s="68"/>
      <c r="C34" s="49" t="s">
        <v>8</v>
      </c>
      <c r="D34" s="13">
        <v>1028.8</v>
      </c>
      <c r="E34" s="13">
        <v>763.1</v>
      </c>
      <c r="F34" s="13">
        <f t="shared" si="1"/>
        <v>74.173794712286167</v>
      </c>
      <c r="G34" s="68"/>
      <c r="H34" s="146"/>
    </row>
    <row r="35" spans="1:8" ht="39.950000000000003" customHeight="1" x14ac:dyDescent="0.25">
      <c r="A35" s="89"/>
      <c r="B35" s="68"/>
      <c r="C35" s="49" t="s">
        <v>9</v>
      </c>
      <c r="D35" s="13">
        <v>15319.2</v>
      </c>
      <c r="E35" s="13">
        <v>1250.0999999999999</v>
      </c>
      <c r="F35" s="13">
        <f t="shared" si="1"/>
        <v>8.1603477988406699</v>
      </c>
      <c r="G35" s="68"/>
      <c r="H35" s="146"/>
    </row>
    <row r="36" spans="1:8" ht="39.950000000000003" customHeight="1" x14ac:dyDescent="0.25">
      <c r="A36" s="89"/>
      <c r="B36" s="68"/>
      <c r="C36" s="48" t="s">
        <v>10</v>
      </c>
      <c r="D36" s="13">
        <v>0</v>
      </c>
      <c r="E36" s="13">
        <v>0</v>
      </c>
      <c r="F36" s="13">
        <v>0</v>
      </c>
      <c r="G36" s="68"/>
      <c r="H36" s="146"/>
    </row>
    <row r="37" spans="1:8" ht="39.950000000000003" customHeight="1" x14ac:dyDescent="0.25">
      <c r="A37" s="89"/>
      <c r="B37" s="68"/>
      <c r="C37" s="44" t="s">
        <v>11</v>
      </c>
      <c r="D37" s="13">
        <f t="shared" ref="D37:E37" si="9">SUM(D33:D36)</f>
        <v>16348</v>
      </c>
      <c r="E37" s="13">
        <f t="shared" si="9"/>
        <v>2013.1999999999998</v>
      </c>
      <c r="F37" s="13">
        <f t="shared" si="1"/>
        <v>12.314656227061413</v>
      </c>
      <c r="G37" s="68"/>
      <c r="H37" s="146"/>
    </row>
    <row r="38" spans="1:8" x14ac:dyDescent="0.25">
      <c r="A38" s="94" t="s">
        <v>18</v>
      </c>
      <c r="B38" s="96" t="s">
        <v>64</v>
      </c>
      <c r="C38" s="49" t="s">
        <v>7</v>
      </c>
      <c r="D38" s="13">
        <f t="shared" ref="D38:E41" si="10">D43+D48+D53+D58+D63+D68</f>
        <v>138.30000000000001</v>
      </c>
      <c r="E38" s="13">
        <f t="shared" si="10"/>
        <v>138.30000000000001</v>
      </c>
      <c r="F38" s="13">
        <f t="shared" si="1"/>
        <v>100</v>
      </c>
      <c r="G38" s="93"/>
      <c r="H38" s="146"/>
    </row>
    <row r="39" spans="1:8" x14ac:dyDescent="0.25">
      <c r="A39" s="94"/>
      <c r="B39" s="96"/>
      <c r="C39" s="49" t="s">
        <v>8</v>
      </c>
      <c r="D39" s="13">
        <f t="shared" si="10"/>
        <v>7033.2</v>
      </c>
      <c r="E39" s="13">
        <f t="shared" si="10"/>
        <v>4478.3999999999996</v>
      </c>
      <c r="F39" s="13">
        <f t="shared" si="1"/>
        <v>63.675140760962293</v>
      </c>
      <c r="G39" s="93"/>
      <c r="H39" s="146"/>
    </row>
    <row r="40" spans="1:8" x14ac:dyDescent="0.25">
      <c r="A40" s="94"/>
      <c r="B40" s="96"/>
      <c r="C40" s="49" t="s">
        <v>9</v>
      </c>
      <c r="D40" s="13">
        <f t="shared" si="10"/>
        <v>390872.8</v>
      </c>
      <c r="E40" s="13">
        <f t="shared" si="10"/>
        <v>153023.9</v>
      </c>
      <c r="F40" s="13">
        <f t="shared" si="1"/>
        <v>39.149283347421466</v>
      </c>
      <c r="G40" s="93"/>
      <c r="H40" s="146"/>
    </row>
    <row r="41" spans="1:8" x14ac:dyDescent="0.25">
      <c r="A41" s="94"/>
      <c r="B41" s="96"/>
      <c r="C41" s="48" t="s">
        <v>10</v>
      </c>
      <c r="D41" s="13">
        <f t="shared" si="10"/>
        <v>2974.8</v>
      </c>
      <c r="E41" s="13">
        <f t="shared" si="10"/>
        <v>2367.6999999999998</v>
      </c>
      <c r="F41" s="13">
        <f t="shared" si="1"/>
        <v>79.591905338173987</v>
      </c>
      <c r="G41" s="93"/>
      <c r="H41" s="146"/>
    </row>
    <row r="42" spans="1:8" x14ac:dyDescent="0.25">
      <c r="A42" s="94"/>
      <c r="B42" s="96"/>
      <c r="C42" s="45" t="s">
        <v>11</v>
      </c>
      <c r="D42" s="14">
        <f t="shared" ref="D42:E42" si="11">SUM(D38:D41)</f>
        <v>401019.1</v>
      </c>
      <c r="E42" s="14">
        <f t="shared" si="11"/>
        <v>160008.30000000002</v>
      </c>
      <c r="F42" s="14">
        <f t="shared" si="1"/>
        <v>39.900418708236096</v>
      </c>
      <c r="G42" s="93"/>
      <c r="H42" s="146"/>
    </row>
    <row r="43" spans="1:8" x14ac:dyDescent="0.25">
      <c r="A43" s="89" t="s">
        <v>65</v>
      </c>
      <c r="B43" s="68" t="s">
        <v>66</v>
      </c>
      <c r="C43" s="49" t="s">
        <v>7</v>
      </c>
      <c r="D43" s="15">
        <v>138.30000000000001</v>
      </c>
      <c r="E43" s="15">
        <v>138.30000000000001</v>
      </c>
      <c r="F43" s="13">
        <f t="shared" si="1"/>
        <v>100</v>
      </c>
      <c r="G43" s="156" t="s">
        <v>334</v>
      </c>
      <c r="H43" s="146"/>
    </row>
    <row r="44" spans="1:8" x14ac:dyDescent="0.25">
      <c r="A44" s="89"/>
      <c r="B44" s="68"/>
      <c r="C44" s="49" t="s">
        <v>8</v>
      </c>
      <c r="D44" s="15">
        <v>169</v>
      </c>
      <c r="E44" s="15">
        <v>169</v>
      </c>
      <c r="F44" s="13">
        <f t="shared" si="1"/>
        <v>100</v>
      </c>
      <c r="G44" s="157"/>
      <c r="H44" s="146"/>
    </row>
    <row r="45" spans="1:8" x14ac:dyDescent="0.25">
      <c r="A45" s="89"/>
      <c r="B45" s="68"/>
      <c r="C45" s="49" t="s">
        <v>9</v>
      </c>
      <c r="D45" s="15">
        <v>16.2</v>
      </c>
      <c r="E45" s="15">
        <v>16.2</v>
      </c>
      <c r="F45" s="13">
        <f t="shared" si="1"/>
        <v>100</v>
      </c>
      <c r="G45" s="157"/>
      <c r="H45" s="146"/>
    </row>
    <row r="46" spans="1:8" x14ac:dyDescent="0.25">
      <c r="A46" s="89"/>
      <c r="B46" s="68"/>
      <c r="C46" s="48" t="s">
        <v>10</v>
      </c>
      <c r="D46" s="15">
        <v>0</v>
      </c>
      <c r="E46" s="15">
        <v>0</v>
      </c>
      <c r="F46" s="13">
        <v>0</v>
      </c>
      <c r="G46" s="157"/>
      <c r="H46" s="146"/>
    </row>
    <row r="47" spans="1:8" x14ac:dyDescent="0.25">
      <c r="A47" s="89"/>
      <c r="B47" s="68"/>
      <c r="C47" s="44" t="s">
        <v>11</v>
      </c>
      <c r="D47" s="13">
        <f t="shared" ref="D47:E47" si="12">SUM(D43:D46)</f>
        <v>323.5</v>
      </c>
      <c r="E47" s="13">
        <f t="shared" si="12"/>
        <v>323.5</v>
      </c>
      <c r="F47" s="13">
        <f t="shared" si="1"/>
        <v>100</v>
      </c>
      <c r="G47" s="158"/>
      <c r="H47" s="146"/>
    </row>
    <row r="48" spans="1:8" x14ac:dyDescent="0.25">
      <c r="A48" s="154" t="s">
        <v>22</v>
      </c>
      <c r="B48" s="68" t="s">
        <v>67</v>
      </c>
      <c r="C48" s="49" t="s">
        <v>7</v>
      </c>
      <c r="D48" s="15">
        <v>0</v>
      </c>
      <c r="E48" s="15">
        <v>0</v>
      </c>
      <c r="F48" s="13">
        <v>0</v>
      </c>
      <c r="G48" s="92" t="s">
        <v>311</v>
      </c>
      <c r="H48" s="146"/>
    </row>
    <row r="49" spans="1:8" x14ac:dyDescent="0.25">
      <c r="A49" s="154"/>
      <c r="B49" s="68"/>
      <c r="C49" s="49" t="s">
        <v>8</v>
      </c>
      <c r="D49" s="15">
        <v>0</v>
      </c>
      <c r="E49" s="15">
        <v>0</v>
      </c>
      <c r="F49" s="13">
        <v>0</v>
      </c>
      <c r="G49" s="92"/>
      <c r="H49" s="146"/>
    </row>
    <row r="50" spans="1:8" x14ac:dyDescent="0.25">
      <c r="A50" s="154"/>
      <c r="B50" s="68"/>
      <c r="C50" s="49" t="s">
        <v>9</v>
      </c>
      <c r="D50" s="15">
        <v>4991.3999999999996</v>
      </c>
      <c r="E50" s="15">
        <v>3522.2</v>
      </c>
      <c r="F50" s="13">
        <f t="shared" si="1"/>
        <v>70.565372440597827</v>
      </c>
      <c r="G50" s="92"/>
      <c r="H50" s="146"/>
    </row>
    <row r="51" spans="1:8" x14ac:dyDescent="0.25">
      <c r="A51" s="154"/>
      <c r="B51" s="68"/>
      <c r="C51" s="48" t="s">
        <v>10</v>
      </c>
      <c r="D51" s="15">
        <v>0</v>
      </c>
      <c r="E51" s="15">
        <v>0</v>
      </c>
      <c r="F51" s="13">
        <v>0</v>
      </c>
      <c r="G51" s="92"/>
      <c r="H51" s="146"/>
    </row>
    <row r="52" spans="1:8" x14ac:dyDescent="0.25">
      <c r="A52" s="154"/>
      <c r="B52" s="68"/>
      <c r="C52" s="44" t="s">
        <v>11</v>
      </c>
      <c r="D52" s="13">
        <f t="shared" ref="D52:E52" si="13">SUM(D48:D51)</f>
        <v>4991.3999999999996</v>
      </c>
      <c r="E52" s="13">
        <f t="shared" si="13"/>
        <v>3522.2</v>
      </c>
      <c r="F52" s="13">
        <f t="shared" si="1"/>
        <v>70.565372440597827</v>
      </c>
      <c r="G52" s="92"/>
      <c r="H52" s="146"/>
    </row>
    <row r="53" spans="1:8" ht="23.1" customHeight="1" x14ac:dyDescent="0.25">
      <c r="A53" s="154" t="s">
        <v>24</v>
      </c>
      <c r="B53" s="68" t="s">
        <v>60</v>
      </c>
      <c r="C53" s="49" t="s">
        <v>7</v>
      </c>
      <c r="D53" s="15">
        <v>0</v>
      </c>
      <c r="E53" s="15">
        <v>0</v>
      </c>
      <c r="F53" s="13">
        <v>0</v>
      </c>
      <c r="G53" s="159" t="s">
        <v>312</v>
      </c>
      <c r="H53" s="146"/>
    </row>
    <row r="54" spans="1:8" ht="23.1" customHeight="1" x14ac:dyDescent="0.25">
      <c r="A54" s="154"/>
      <c r="B54" s="68"/>
      <c r="C54" s="49" t="s">
        <v>8</v>
      </c>
      <c r="D54" s="15">
        <v>0</v>
      </c>
      <c r="E54" s="15">
        <v>0</v>
      </c>
      <c r="F54" s="13">
        <v>0</v>
      </c>
      <c r="G54" s="160"/>
      <c r="H54" s="146"/>
    </row>
    <row r="55" spans="1:8" ht="23.1" customHeight="1" x14ac:dyDescent="0.25">
      <c r="A55" s="154"/>
      <c r="B55" s="68"/>
      <c r="C55" s="49" t="s">
        <v>9</v>
      </c>
      <c r="D55" s="15">
        <v>172825</v>
      </c>
      <c r="E55" s="15">
        <v>131620.70000000001</v>
      </c>
      <c r="F55" s="13">
        <f t="shared" si="1"/>
        <v>76.158368291624484</v>
      </c>
      <c r="G55" s="160"/>
      <c r="H55" s="146"/>
    </row>
    <row r="56" spans="1:8" ht="23.1" customHeight="1" x14ac:dyDescent="0.25">
      <c r="A56" s="154"/>
      <c r="B56" s="68"/>
      <c r="C56" s="48" t="s">
        <v>10</v>
      </c>
      <c r="D56" s="15">
        <v>2974.8</v>
      </c>
      <c r="E56" s="15">
        <v>2367.6999999999998</v>
      </c>
      <c r="F56" s="13">
        <f t="shared" si="1"/>
        <v>79.591905338173987</v>
      </c>
      <c r="G56" s="160"/>
      <c r="H56" s="146"/>
    </row>
    <row r="57" spans="1:8" ht="23.1" customHeight="1" x14ac:dyDescent="0.25">
      <c r="A57" s="154"/>
      <c r="B57" s="68"/>
      <c r="C57" s="44" t="s">
        <v>11</v>
      </c>
      <c r="D57" s="13">
        <f t="shared" ref="D57:E57" si="14">SUM(D53:D56)</f>
        <v>175799.8</v>
      </c>
      <c r="E57" s="13">
        <f t="shared" si="14"/>
        <v>133988.40000000002</v>
      </c>
      <c r="F57" s="13">
        <f t="shared" si="1"/>
        <v>76.216468960715559</v>
      </c>
      <c r="G57" s="161"/>
      <c r="H57" s="146"/>
    </row>
    <row r="58" spans="1:8" x14ac:dyDescent="0.25">
      <c r="A58" s="89" t="s">
        <v>68</v>
      </c>
      <c r="B58" s="68" t="s">
        <v>69</v>
      </c>
      <c r="C58" s="49" t="s">
        <v>7</v>
      </c>
      <c r="D58" s="15">
        <v>0</v>
      </c>
      <c r="E58" s="15">
        <v>0</v>
      </c>
      <c r="F58" s="13">
        <v>0</v>
      </c>
      <c r="G58" s="159" t="s">
        <v>70</v>
      </c>
      <c r="H58" s="146"/>
    </row>
    <row r="59" spans="1:8" x14ac:dyDescent="0.25">
      <c r="A59" s="89"/>
      <c r="B59" s="68"/>
      <c r="C59" s="49" t="s">
        <v>8</v>
      </c>
      <c r="D59" s="15">
        <v>0</v>
      </c>
      <c r="E59" s="15">
        <v>0</v>
      </c>
      <c r="F59" s="13">
        <v>0</v>
      </c>
      <c r="G59" s="160"/>
      <c r="H59" s="146"/>
    </row>
    <row r="60" spans="1:8" x14ac:dyDescent="0.25">
      <c r="A60" s="89"/>
      <c r="B60" s="68"/>
      <c r="C60" s="49" t="s">
        <v>9</v>
      </c>
      <c r="D60" s="15">
        <v>14883.3</v>
      </c>
      <c r="E60" s="15">
        <v>9226.2000000000007</v>
      </c>
      <c r="F60" s="13">
        <f t="shared" si="1"/>
        <v>61.990284412731057</v>
      </c>
      <c r="G60" s="160"/>
      <c r="H60" s="146"/>
    </row>
    <row r="61" spans="1:8" x14ac:dyDescent="0.25">
      <c r="A61" s="89"/>
      <c r="B61" s="68"/>
      <c r="C61" s="48" t="s">
        <v>10</v>
      </c>
      <c r="D61" s="15">
        <v>0</v>
      </c>
      <c r="E61" s="15">
        <v>0</v>
      </c>
      <c r="F61" s="13">
        <v>0</v>
      </c>
      <c r="G61" s="160"/>
      <c r="H61" s="146"/>
    </row>
    <row r="62" spans="1:8" x14ac:dyDescent="0.25">
      <c r="A62" s="89"/>
      <c r="B62" s="68"/>
      <c r="C62" s="44" t="s">
        <v>11</v>
      </c>
      <c r="D62" s="13">
        <f t="shared" ref="D62:E62" si="15">SUM(D58:D61)</f>
        <v>14883.3</v>
      </c>
      <c r="E62" s="13">
        <f t="shared" si="15"/>
        <v>9226.2000000000007</v>
      </c>
      <c r="F62" s="13">
        <f t="shared" si="1"/>
        <v>61.990284412731057</v>
      </c>
      <c r="G62" s="161"/>
      <c r="H62" s="146"/>
    </row>
    <row r="63" spans="1:8" ht="21" customHeight="1" x14ac:dyDescent="0.25">
      <c r="A63" s="89" t="s">
        <v>71</v>
      </c>
      <c r="B63" s="155" t="s">
        <v>72</v>
      </c>
      <c r="C63" s="49" t="s">
        <v>7</v>
      </c>
      <c r="D63" s="67">
        <v>0</v>
      </c>
      <c r="E63" s="67">
        <v>0</v>
      </c>
      <c r="F63" s="13">
        <v>0</v>
      </c>
      <c r="G63" s="68" t="s">
        <v>357</v>
      </c>
      <c r="H63" s="146"/>
    </row>
    <row r="64" spans="1:8" ht="21" customHeight="1" x14ac:dyDescent="0.25">
      <c r="A64" s="89"/>
      <c r="B64" s="155"/>
      <c r="C64" s="49" t="s">
        <v>8</v>
      </c>
      <c r="D64" s="67">
        <v>6864.2</v>
      </c>
      <c r="E64" s="67">
        <v>4309.3999999999996</v>
      </c>
      <c r="F64" s="13">
        <f t="shared" si="1"/>
        <v>62.780804755106203</v>
      </c>
      <c r="G64" s="68"/>
      <c r="H64" s="146"/>
    </row>
    <row r="65" spans="1:8" ht="21" customHeight="1" x14ac:dyDescent="0.25">
      <c r="A65" s="89"/>
      <c r="B65" s="155"/>
      <c r="C65" s="49" t="s">
        <v>9</v>
      </c>
      <c r="D65" s="67">
        <v>361.4</v>
      </c>
      <c r="E65" s="67">
        <v>226.8</v>
      </c>
      <c r="F65" s="13">
        <f t="shared" si="1"/>
        <v>62.755949086884343</v>
      </c>
      <c r="G65" s="68"/>
      <c r="H65" s="146"/>
    </row>
    <row r="66" spans="1:8" ht="21" customHeight="1" x14ac:dyDescent="0.25">
      <c r="A66" s="89"/>
      <c r="B66" s="155"/>
      <c r="C66" s="48" t="s">
        <v>10</v>
      </c>
      <c r="D66" s="67">
        <v>0</v>
      </c>
      <c r="E66" s="67">
        <v>0</v>
      </c>
      <c r="F66" s="13">
        <v>0</v>
      </c>
      <c r="G66" s="68"/>
      <c r="H66" s="146"/>
    </row>
    <row r="67" spans="1:8" ht="21" customHeight="1" x14ac:dyDescent="0.25">
      <c r="A67" s="89"/>
      <c r="B67" s="155"/>
      <c r="C67" s="44" t="s">
        <v>11</v>
      </c>
      <c r="D67" s="13">
        <f t="shared" ref="D67:E67" si="16">SUM(D63:D66)</f>
        <v>7225.5999999999995</v>
      </c>
      <c r="E67" s="13">
        <f t="shared" si="16"/>
        <v>4536.2</v>
      </c>
      <c r="F67" s="13">
        <f t="shared" si="1"/>
        <v>62.779561558901683</v>
      </c>
      <c r="G67" s="68"/>
      <c r="H67" s="146"/>
    </row>
    <row r="68" spans="1:8" x14ac:dyDescent="0.25">
      <c r="A68" s="89" t="s">
        <v>73</v>
      </c>
      <c r="B68" s="68" t="s">
        <v>74</v>
      </c>
      <c r="C68" s="49" t="s">
        <v>7</v>
      </c>
      <c r="D68" s="15">
        <v>0</v>
      </c>
      <c r="E68" s="15">
        <v>0</v>
      </c>
      <c r="F68" s="13">
        <v>0</v>
      </c>
      <c r="G68" s="68" t="s">
        <v>313</v>
      </c>
      <c r="H68" s="146"/>
    </row>
    <row r="69" spans="1:8" x14ac:dyDescent="0.25">
      <c r="A69" s="89"/>
      <c r="B69" s="68"/>
      <c r="C69" s="49" t="s">
        <v>8</v>
      </c>
      <c r="D69" s="15">
        <v>0</v>
      </c>
      <c r="E69" s="15">
        <v>0</v>
      </c>
      <c r="F69" s="13">
        <v>0</v>
      </c>
      <c r="G69" s="68"/>
      <c r="H69" s="146"/>
    </row>
    <row r="70" spans="1:8" x14ac:dyDescent="0.25">
      <c r="A70" s="89"/>
      <c r="B70" s="68"/>
      <c r="C70" s="49" t="s">
        <v>9</v>
      </c>
      <c r="D70" s="15">
        <v>197795.5</v>
      </c>
      <c r="E70" s="15">
        <v>8411.7999999999993</v>
      </c>
      <c r="F70" s="13">
        <f t="shared" si="1"/>
        <v>4.2527762259505391</v>
      </c>
      <c r="G70" s="68"/>
      <c r="H70" s="146"/>
    </row>
    <row r="71" spans="1:8" x14ac:dyDescent="0.25">
      <c r="A71" s="89"/>
      <c r="B71" s="68"/>
      <c r="C71" s="48" t="s">
        <v>10</v>
      </c>
      <c r="D71" s="15">
        <v>0</v>
      </c>
      <c r="E71" s="15">
        <v>0</v>
      </c>
      <c r="F71" s="13">
        <v>0</v>
      </c>
      <c r="G71" s="68"/>
      <c r="H71" s="146"/>
    </row>
    <row r="72" spans="1:8" x14ac:dyDescent="0.25">
      <c r="A72" s="89"/>
      <c r="B72" s="68"/>
      <c r="C72" s="44" t="s">
        <v>11</v>
      </c>
      <c r="D72" s="13">
        <f t="shared" ref="D72:E72" si="17">SUM(D68:D71)</f>
        <v>197795.5</v>
      </c>
      <c r="E72" s="13">
        <f t="shared" si="17"/>
        <v>8411.7999999999993</v>
      </c>
      <c r="F72" s="13">
        <f t="shared" si="1"/>
        <v>4.2527762259505391</v>
      </c>
      <c r="G72" s="68"/>
      <c r="H72" s="147"/>
    </row>
  </sheetData>
  <mergeCells count="50">
    <mergeCell ref="G63:G67"/>
    <mergeCell ref="G3:G7"/>
    <mergeCell ref="G68:G72"/>
    <mergeCell ref="G1:G2"/>
    <mergeCell ref="H3:H7"/>
    <mergeCell ref="H13:H72"/>
    <mergeCell ref="H1:H2"/>
    <mergeCell ref="G8:G12"/>
    <mergeCell ref="H8:H12"/>
    <mergeCell ref="G13:G17"/>
    <mergeCell ref="G48:G52"/>
    <mergeCell ref="G43:G47"/>
    <mergeCell ref="G53:G57"/>
    <mergeCell ref="G58:G62"/>
    <mergeCell ref="C1:C2"/>
    <mergeCell ref="D1:F1"/>
    <mergeCell ref="G38:G42"/>
    <mergeCell ref="G33:G37"/>
    <mergeCell ref="G28:G32"/>
    <mergeCell ref="G23:G27"/>
    <mergeCell ref="G18:G22"/>
    <mergeCell ref="B68:B72"/>
    <mergeCell ref="B58:B62"/>
    <mergeCell ref="B43:B47"/>
    <mergeCell ref="A13:A17"/>
    <mergeCell ref="B13:B17"/>
    <mergeCell ref="A28:A32"/>
    <mergeCell ref="B28:B32"/>
    <mergeCell ref="A68:A72"/>
    <mergeCell ref="A58:A62"/>
    <mergeCell ref="B63:B67"/>
    <mergeCell ref="A63:A67"/>
    <mergeCell ref="A43:A47"/>
    <mergeCell ref="A53:A57"/>
    <mergeCell ref="B38:B42"/>
    <mergeCell ref="B33:B37"/>
    <mergeCell ref="B53:B57"/>
    <mergeCell ref="B48:B52"/>
    <mergeCell ref="A48:A52"/>
    <mergeCell ref="A8:A12"/>
    <mergeCell ref="A33:A37"/>
    <mergeCell ref="A3:A7"/>
    <mergeCell ref="A38:A42"/>
    <mergeCell ref="A1:B2"/>
    <mergeCell ref="B23:B27"/>
    <mergeCell ref="B18:B22"/>
    <mergeCell ref="B8:B12"/>
    <mergeCell ref="B3:B7"/>
    <mergeCell ref="A23:A27"/>
    <mergeCell ref="A18:A22"/>
  </mergeCells>
  <pageMargins left="0.7" right="0.7" top="0.75" bottom="0.75" header="0.3" footer="0.3"/>
  <pageSetup paperSize="9" scale="72" fitToHeight="0" orientation="landscape" r:id="rId1"/>
  <rowBreaks count="2" manualBreakCount="2">
    <brk id="32" max="16383" man="1"/>
    <brk id="62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7"/>
  <sheetViews>
    <sheetView zoomScaleNormal="100" workbookViewId="0">
      <selection activeCell="G18" sqref="G18:G27"/>
    </sheetView>
  </sheetViews>
  <sheetFormatPr defaultRowHeight="15" x14ac:dyDescent="0.25"/>
  <cols>
    <col min="1" max="1" width="4.85546875" bestFit="1" customWidth="1"/>
    <col min="2" max="2" width="35.42578125" customWidth="1"/>
    <col min="3" max="3" width="18.85546875" customWidth="1"/>
    <col min="4" max="6" width="12.85546875" customWidth="1"/>
    <col min="7" max="7" width="36.42578125" customWidth="1"/>
    <col min="8" max="8" width="37.7109375" customWidth="1"/>
  </cols>
  <sheetData>
    <row r="1" spans="1:8" ht="15" customHeight="1" x14ac:dyDescent="0.25">
      <c r="A1" s="79" t="s">
        <v>0</v>
      </c>
      <c r="B1" s="79"/>
      <c r="C1" s="79" t="s">
        <v>1</v>
      </c>
      <c r="D1" s="76" t="s">
        <v>279</v>
      </c>
      <c r="E1" s="76"/>
      <c r="F1" s="76"/>
      <c r="G1" s="76" t="s">
        <v>2</v>
      </c>
      <c r="H1" s="78" t="s">
        <v>30</v>
      </c>
    </row>
    <row r="2" spans="1:8" ht="38.25" x14ac:dyDescent="0.25">
      <c r="A2" s="79"/>
      <c r="B2" s="79"/>
      <c r="C2" s="79"/>
      <c r="D2" s="4" t="s">
        <v>12</v>
      </c>
      <c r="E2" s="4" t="s">
        <v>4</v>
      </c>
      <c r="F2" s="4" t="s">
        <v>5</v>
      </c>
      <c r="G2" s="77"/>
      <c r="H2" s="78"/>
    </row>
    <row r="3" spans="1:8" ht="15" customHeight="1" x14ac:dyDescent="0.25">
      <c r="A3" s="76" t="s">
        <v>75</v>
      </c>
      <c r="B3" s="96" t="s">
        <v>76</v>
      </c>
      <c r="C3" s="37" t="s">
        <v>7</v>
      </c>
      <c r="D3" s="13">
        <f t="shared" ref="D3:E6" si="0">D8+D18+D28</f>
        <v>0</v>
      </c>
      <c r="E3" s="13">
        <f t="shared" si="0"/>
        <v>0</v>
      </c>
      <c r="F3" s="13">
        <v>0</v>
      </c>
      <c r="G3" s="93"/>
      <c r="H3" s="95"/>
    </row>
    <row r="4" spans="1:8" ht="15" customHeight="1" x14ac:dyDescent="0.25">
      <c r="A4" s="76"/>
      <c r="B4" s="96">
        <v>0</v>
      </c>
      <c r="C4" s="37" t="s">
        <v>8</v>
      </c>
      <c r="D4" s="13">
        <f t="shared" si="0"/>
        <v>6522.9000000000005</v>
      </c>
      <c r="E4" s="13">
        <f t="shared" si="0"/>
        <v>3813</v>
      </c>
      <c r="F4" s="13">
        <f t="shared" ref="F4:F37" si="1">E4/D4*100</f>
        <v>58.455594904107066</v>
      </c>
      <c r="G4" s="93"/>
      <c r="H4" s="95"/>
    </row>
    <row r="5" spans="1:8" ht="15" customHeight="1" x14ac:dyDescent="0.25">
      <c r="A5" s="76"/>
      <c r="B5" s="96">
        <v>0</v>
      </c>
      <c r="C5" s="37" t="s">
        <v>9</v>
      </c>
      <c r="D5" s="13">
        <f t="shared" si="0"/>
        <v>8477.9</v>
      </c>
      <c r="E5" s="13">
        <f t="shared" si="0"/>
        <v>6260.0999999999995</v>
      </c>
      <c r="F5" s="13">
        <f t="shared" si="1"/>
        <v>73.840219865768645</v>
      </c>
      <c r="G5" s="93"/>
      <c r="H5" s="95"/>
    </row>
    <row r="6" spans="1:8" ht="15" customHeight="1" x14ac:dyDescent="0.25">
      <c r="A6" s="76"/>
      <c r="B6" s="96"/>
      <c r="C6" s="29" t="s">
        <v>10</v>
      </c>
      <c r="D6" s="13">
        <f t="shared" si="0"/>
        <v>0</v>
      </c>
      <c r="E6" s="13">
        <f t="shared" si="0"/>
        <v>0</v>
      </c>
      <c r="F6" s="13">
        <v>0</v>
      </c>
      <c r="G6" s="93"/>
      <c r="H6" s="95"/>
    </row>
    <row r="7" spans="1:8" ht="15" customHeight="1" x14ac:dyDescent="0.25">
      <c r="A7" s="76"/>
      <c r="B7" s="96"/>
      <c r="C7" s="30" t="s">
        <v>11</v>
      </c>
      <c r="D7" s="14">
        <f t="shared" ref="D7:E7" si="2">SUM(D3:D6)</f>
        <v>15000.8</v>
      </c>
      <c r="E7" s="14">
        <f t="shared" si="2"/>
        <v>10073.099999999999</v>
      </c>
      <c r="F7" s="14">
        <f t="shared" si="1"/>
        <v>67.150418644338956</v>
      </c>
      <c r="G7" s="93"/>
      <c r="H7" s="95"/>
    </row>
    <row r="8" spans="1:8" ht="24.95" customHeight="1" x14ac:dyDescent="0.25">
      <c r="A8" s="162" t="s">
        <v>13</v>
      </c>
      <c r="B8" s="165" t="s">
        <v>77</v>
      </c>
      <c r="C8" s="37" t="s">
        <v>7</v>
      </c>
      <c r="D8" s="15">
        <f t="shared" ref="D8:E11" si="3">D13</f>
        <v>0</v>
      </c>
      <c r="E8" s="15">
        <f t="shared" si="3"/>
        <v>0</v>
      </c>
      <c r="F8" s="13">
        <v>0</v>
      </c>
      <c r="G8" s="159" t="s">
        <v>358</v>
      </c>
      <c r="H8" s="168" t="s">
        <v>292</v>
      </c>
    </row>
    <row r="9" spans="1:8" ht="24.95" customHeight="1" x14ac:dyDescent="0.25">
      <c r="A9" s="163"/>
      <c r="B9" s="166"/>
      <c r="C9" s="37" t="s">
        <v>8</v>
      </c>
      <c r="D9" s="15">
        <f t="shared" si="3"/>
        <v>4411.6000000000004</v>
      </c>
      <c r="E9" s="15">
        <f t="shared" si="3"/>
        <v>2309.9</v>
      </c>
      <c r="F9" s="13">
        <f t="shared" si="1"/>
        <v>52.359688095022214</v>
      </c>
      <c r="G9" s="160"/>
      <c r="H9" s="148"/>
    </row>
    <row r="10" spans="1:8" ht="24.95" customHeight="1" x14ac:dyDescent="0.25">
      <c r="A10" s="163"/>
      <c r="B10" s="166"/>
      <c r="C10" s="37" t="s">
        <v>9</v>
      </c>
      <c r="D10" s="15">
        <f t="shared" si="3"/>
        <v>0</v>
      </c>
      <c r="E10" s="15">
        <f t="shared" si="3"/>
        <v>0</v>
      </c>
      <c r="F10" s="13">
        <v>0</v>
      </c>
      <c r="G10" s="160"/>
      <c r="H10" s="148"/>
    </row>
    <row r="11" spans="1:8" ht="24.95" customHeight="1" x14ac:dyDescent="0.25">
      <c r="A11" s="163"/>
      <c r="B11" s="166"/>
      <c r="C11" s="29" t="s">
        <v>10</v>
      </c>
      <c r="D11" s="15">
        <f t="shared" si="3"/>
        <v>0</v>
      </c>
      <c r="E11" s="15">
        <f t="shared" si="3"/>
        <v>0</v>
      </c>
      <c r="F11" s="13">
        <v>0</v>
      </c>
      <c r="G11" s="160"/>
      <c r="H11" s="148"/>
    </row>
    <row r="12" spans="1:8" ht="24.95" customHeight="1" x14ac:dyDescent="0.25">
      <c r="A12" s="164"/>
      <c r="B12" s="167"/>
      <c r="C12" s="33" t="s">
        <v>11</v>
      </c>
      <c r="D12" s="14">
        <f t="shared" ref="D12:E12" si="4">SUM(D8:D11)</f>
        <v>4411.6000000000004</v>
      </c>
      <c r="E12" s="14">
        <f t="shared" si="4"/>
        <v>2309.9</v>
      </c>
      <c r="F12" s="14">
        <f t="shared" si="1"/>
        <v>52.359688095022214</v>
      </c>
      <c r="G12" s="160"/>
      <c r="H12" s="148"/>
    </row>
    <row r="13" spans="1:8" ht="24.95" customHeight="1" x14ac:dyDescent="0.25">
      <c r="A13" s="169" t="s">
        <v>35</v>
      </c>
      <c r="B13" s="150" t="s">
        <v>78</v>
      </c>
      <c r="C13" s="32" t="s">
        <v>7</v>
      </c>
      <c r="D13" s="17">
        <v>0</v>
      </c>
      <c r="E13" s="17">
        <v>0</v>
      </c>
      <c r="F13" s="13">
        <v>0</v>
      </c>
      <c r="G13" s="160"/>
      <c r="H13" s="148"/>
    </row>
    <row r="14" spans="1:8" ht="24.95" customHeight="1" x14ac:dyDescent="0.25">
      <c r="A14" s="170"/>
      <c r="B14" s="151"/>
      <c r="C14" s="32" t="s">
        <v>8</v>
      </c>
      <c r="D14" s="17">
        <v>4411.6000000000004</v>
      </c>
      <c r="E14" s="17">
        <v>2309.9</v>
      </c>
      <c r="F14" s="13">
        <f t="shared" si="1"/>
        <v>52.359688095022214</v>
      </c>
      <c r="G14" s="160"/>
      <c r="H14" s="148"/>
    </row>
    <row r="15" spans="1:8" ht="24.95" customHeight="1" x14ac:dyDescent="0.25">
      <c r="A15" s="170"/>
      <c r="B15" s="151"/>
      <c r="C15" s="32" t="s">
        <v>9</v>
      </c>
      <c r="D15" s="17">
        <v>0</v>
      </c>
      <c r="E15" s="17">
        <v>0</v>
      </c>
      <c r="F15" s="13">
        <v>0</v>
      </c>
      <c r="G15" s="160"/>
      <c r="H15" s="148"/>
    </row>
    <row r="16" spans="1:8" ht="24.95" customHeight="1" x14ac:dyDescent="0.25">
      <c r="A16" s="170"/>
      <c r="B16" s="151"/>
      <c r="C16" s="32" t="s">
        <v>10</v>
      </c>
      <c r="D16" s="17">
        <v>0</v>
      </c>
      <c r="E16" s="17">
        <v>0</v>
      </c>
      <c r="F16" s="13">
        <v>0</v>
      </c>
      <c r="G16" s="160"/>
      <c r="H16" s="148"/>
    </row>
    <row r="17" spans="1:8" ht="24.95" customHeight="1" x14ac:dyDescent="0.25">
      <c r="A17" s="171"/>
      <c r="B17" s="152"/>
      <c r="C17" s="32" t="s">
        <v>11</v>
      </c>
      <c r="D17" s="13">
        <f t="shared" ref="D17:E17" si="5">SUM(D13:D16)</f>
        <v>4411.6000000000004</v>
      </c>
      <c r="E17" s="13">
        <f t="shared" si="5"/>
        <v>2309.9</v>
      </c>
      <c r="F17" s="13">
        <f t="shared" si="1"/>
        <v>52.359688095022214</v>
      </c>
      <c r="G17" s="161"/>
      <c r="H17" s="149"/>
    </row>
    <row r="18" spans="1:8" ht="21" customHeight="1" x14ac:dyDescent="0.25">
      <c r="A18" s="94" t="s">
        <v>18</v>
      </c>
      <c r="B18" s="96" t="s">
        <v>79</v>
      </c>
      <c r="C18" s="37" t="s">
        <v>7</v>
      </c>
      <c r="D18" s="15">
        <f t="shared" ref="D18:E21" si="6">D23</f>
        <v>0</v>
      </c>
      <c r="E18" s="15">
        <f t="shared" si="6"/>
        <v>0</v>
      </c>
      <c r="F18" s="13">
        <v>0</v>
      </c>
      <c r="G18" s="159" t="s">
        <v>293</v>
      </c>
      <c r="H18" s="168" t="s">
        <v>294</v>
      </c>
    </row>
    <row r="19" spans="1:8" ht="21" customHeight="1" x14ac:dyDescent="0.25">
      <c r="A19" s="94"/>
      <c r="B19" s="96"/>
      <c r="C19" s="37" t="s">
        <v>8</v>
      </c>
      <c r="D19" s="15">
        <f t="shared" si="6"/>
        <v>0</v>
      </c>
      <c r="E19" s="15">
        <f t="shared" si="6"/>
        <v>0</v>
      </c>
      <c r="F19" s="13">
        <v>0</v>
      </c>
      <c r="G19" s="160"/>
      <c r="H19" s="148"/>
    </row>
    <row r="20" spans="1:8" ht="21" customHeight="1" x14ac:dyDescent="0.25">
      <c r="A20" s="94"/>
      <c r="B20" s="96"/>
      <c r="C20" s="37" t="s">
        <v>9</v>
      </c>
      <c r="D20" s="15">
        <f t="shared" si="6"/>
        <v>1077.8</v>
      </c>
      <c r="E20" s="15">
        <f t="shared" si="6"/>
        <v>847.4</v>
      </c>
      <c r="F20" s="13">
        <f t="shared" si="1"/>
        <v>78.623121172759326</v>
      </c>
      <c r="G20" s="160"/>
      <c r="H20" s="148"/>
    </row>
    <row r="21" spans="1:8" ht="21" customHeight="1" x14ac:dyDescent="0.25">
      <c r="A21" s="94"/>
      <c r="B21" s="96"/>
      <c r="C21" s="29" t="s">
        <v>10</v>
      </c>
      <c r="D21" s="15">
        <f t="shared" si="6"/>
        <v>0</v>
      </c>
      <c r="E21" s="15">
        <f t="shared" si="6"/>
        <v>0</v>
      </c>
      <c r="F21" s="13">
        <v>0</v>
      </c>
      <c r="G21" s="160"/>
      <c r="H21" s="148"/>
    </row>
    <row r="22" spans="1:8" ht="21" customHeight="1" x14ac:dyDescent="0.25">
      <c r="A22" s="94"/>
      <c r="B22" s="96"/>
      <c r="C22" s="30" t="s">
        <v>11</v>
      </c>
      <c r="D22" s="14">
        <f t="shared" ref="D22:E22" si="7">SUM(D18:D21)</f>
        <v>1077.8</v>
      </c>
      <c r="E22" s="14">
        <f t="shared" si="7"/>
        <v>847.4</v>
      </c>
      <c r="F22" s="14">
        <f t="shared" si="1"/>
        <v>78.623121172759326</v>
      </c>
      <c r="G22" s="160"/>
      <c r="H22" s="148"/>
    </row>
    <row r="23" spans="1:8" ht="21" customHeight="1" x14ac:dyDescent="0.25">
      <c r="A23" s="89" t="s">
        <v>20</v>
      </c>
      <c r="B23" s="68" t="s">
        <v>80</v>
      </c>
      <c r="C23" s="37" t="s">
        <v>7</v>
      </c>
      <c r="D23" s="15">
        <v>0</v>
      </c>
      <c r="E23" s="15">
        <v>0</v>
      </c>
      <c r="F23" s="13">
        <v>0</v>
      </c>
      <c r="G23" s="160"/>
      <c r="H23" s="148"/>
    </row>
    <row r="24" spans="1:8" ht="21" customHeight="1" x14ac:dyDescent="0.25">
      <c r="A24" s="89"/>
      <c r="B24" s="68"/>
      <c r="C24" s="37" t="s">
        <v>8</v>
      </c>
      <c r="D24" s="15">
        <v>0</v>
      </c>
      <c r="E24" s="15">
        <v>0</v>
      </c>
      <c r="F24" s="13">
        <v>0</v>
      </c>
      <c r="G24" s="160"/>
      <c r="H24" s="148"/>
    </row>
    <row r="25" spans="1:8" ht="21" customHeight="1" x14ac:dyDescent="0.25">
      <c r="A25" s="89"/>
      <c r="B25" s="68"/>
      <c r="C25" s="37" t="s">
        <v>9</v>
      </c>
      <c r="D25" s="15">
        <v>1077.8</v>
      </c>
      <c r="E25" s="15">
        <v>847.4</v>
      </c>
      <c r="F25" s="13">
        <f t="shared" si="1"/>
        <v>78.623121172759326</v>
      </c>
      <c r="G25" s="160"/>
      <c r="H25" s="148"/>
    </row>
    <row r="26" spans="1:8" ht="21" customHeight="1" x14ac:dyDescent="0.25">
      <c r="A26" s="89"/>
      <c r="B26" s="68"/>
      <c r="C26" s="29" t="s">
        <v>10</v>
      </c>
      <c r="D26" s="15">
        <v>0</v>
      </c>
      <c r="E26" s="15">
        <v>0</v>
      </c>
      <c r="F26" s="13">
        <v>0</v>
      </c>
      <c r="G26" s="160"/>
      <c r="H26" s="148"/>
    </row>
    <row r="27" spans="1:8" ht="21" customHeight="1" x14ac:dyDescent="0.25">
      <c r="A27" s="89"/>
      <c r="B27" s="68"/>
      <c r="C27" s="28" t="s">
        <v>11</v>
      </c>
      <c r="D27" s="13">
        <f t="shared" ref="D27:E27" si="8">SUM(D23:D26)</f>
        <v>1077.8</v>
      </c>
      <c r="E27" s="13">
        <f t="shared" si="8"/>
        <v>847.4</v>
      </c>
      <c r="F27" s="13">
        <f t="shared" si="1"/>
        <v>78.623121172759326</v>
      </c>
      <c r="G27" s="161"/>
      <c r="H27" s="149"/>
    </row>
    <row r="28" spans="1:8" ht="15" customHeight="1" x14ac:dyDescent="0.25">
      <c r="A28" s="94" t="s">
        <v>26</v>
      </c>
      <c r="B28" s="96" t="s">
        <v>27</v>
      </c>
      <c r="C28" s="37" t="s">
        <v>7</v>
      </c>
      <c r="D28" s="15">
        <f t="shared" ref="D28:E31" si="9">D33</f>
        <v>0</v>
      </c>
      <c r="E28" s="15">
        <f t="shared" si="9"/>
        <v>0</v>
      </c>
      <c r="F28" s="13">
        <v>0</v>
      </c>
      <c r="G28" s="173"/>
      <c r="H28" s="172"/>
    </row>
    <row r="29" spans="1:8" ht="15" customHeight="1" x14ac:dyDescent="0.25">
      <c r="A29" s="94"/>
      <c r="B29" s="96"/>
      <c r="C29" s="37" t="s">
        <v>8</v>
      </c>
      <c r="D29" s="15">
        <f t="shared" si="9"/>
        <v>2111.3000000000002</v>
      </c>
      <c r="E29" s="15">
        <f t="shared" si="9"/>
        <v>1503.1</v>
      </c>
      <c r="F29" s="13">
        <f t="shared" si="1"/>
        <v>71.19310377492539</v>
      </c>
      <c r="G29" s="173"/>
      <c r="H29" s="172"/>
    </row>
    <row r="30" spans="1:8" ht="15" customHeight="1" x14ac:dyDescent="0.25">
      <c r="A30" s="94"/>
      <c r="B30" s="96"/>
      <c r="C30" s="37" t="s">
        <v>9</v>
      </c>
      <c r="D30" s="15">
        <f t="shared" si="9"/>
        <v>7400.1</v>
      </c>
      <c r="E30" s="15">
        <f t="shared" si="9"/>
        <v>5412.7</v>
      </c>
      <c r="F30" s="13">
        <f t="shared" si="1"/>
        <v>73.143606167484222</v>
      </c>
      <c r="G30" s="173"/>
      <c r="H30" s="172"/>
    </row>
    <row r="31" spans="1:8" ht="15" customHeight="1" x14ac:dyDescent="0.25">
      <c r="A31" s="94"/>
      <c r="B31" s="96"/>
      <c r="C31" s="29" t="s">
        <v>10</v>
      </c>
      <c r="D31" s="15">
        <f t="shared" si="9"/>
        <v>0</v>
      </c>
      <c r="E31" s="15">
        <f t="shared" si="9"/>
        <v>0</v>
      </c>
      <c r="F31" s="13">
        <v>0</v>
      </c>
      <c r="G31" s="173"/>
      <c r="H31" s="172"/>
    </row>
    <row r="32" spans="1:8" ht="15" customHeight="1" x14ac:dyDescent="0.25">
      <c r="A32" s="94"/>
      <c r="B32" s="96"/>
      <c r="C32" s="30" t="s">
        <v>11</v>
      </c>
      <c r="D32" s="14">
        <f t="shared" ref="D32:E32" si="10">SUM(D28:D31)</f>
        <v>9511.4000000000015</v>
      </c>
      <c r="E32" s="14">
        <f t="shared" si="10"/>
        <v>6915.7999999999993</v>
      </c>
      <c r="F32" s="14">
        <f t="shared" si="1"/>
        <v>72.710641966482299</v>
      </c>
      <c r="G32" s="173"/>
      <c r="H32" s="172"/>
    </row>
    <row r="33" spans="1:8" ht="15.95" customHeight="1" x14ac:dyDescent="0.25">
      <c r="A33" s="154" t="s">
        <v>28</v>
      </c>
      <c r="B33" s="68" t="s">
        <v>81</v>
      </c>
      <c r="C33" s="37" t="s">
        <v>7</v>
      </c>
      <c r="D33" s="15">
        <v>0</v>
      </c>
      <c r="E33" s="15">
        <v>0</v>
      </c>
      <c r="F33" s="13">
        <v>0</v>
      </c>
      <c r="G33" s="68" t="s">
        <v>82</v>
      </c>
      <c r="H33" s="172"/>
    </row>
    <row r="34" spans="1:8" ht="15.95" customHeight="1" x14ac:dyDescent="0.25">
      <c r="A34" s="154"/>
      <c r="B34" s="68"/>
      <c r="C34" s="37" t="s">
        <v>8</v>
      </c>
      <c r="D34" s="15">
        <v>2111.3000000000002</v>
      </c>
      <c r="E34" s="15">
        <v>1503.1</v>
      </c>
      <c r="F34" s="13">
        <f t="shared" si="1"/>
        <v>71.19310377492539</v>
      </c>
      <c r="G34" s="68"/>
      <c r="H34" s="172"/>
    </row>
    <row r="35" spans="1:8" ht="15.95" customHeight="1" x14ac:dyDescent="0.25">
      <c r="A35" s="154"/>
      <c r="B35" s="68"/>
      <c r="C35" s="37" t="s">
        <v>9</v>
      </c>
      <c r="D35" s="15">
        <v>7400.1</v>
      </c>
      <c r="E35" s="15">
        <v>5412.7</v>
      </c>
      <c r="F35" s="13">
        <f t="shared" si="1"/>
        <v>73.143606167484222</v>
      </c>
      <c r="G35" s="68"/>
      <c r="H35" s="172"/>
    </row>
    <row r="36" spans="1:8" ht="15.95" customHeight="1" x14ac:dyDescent="0.25">
      <c r="A36" s="154"/>
      <c r="B36" s="68"/>
      <c r="C36" s="29" t="s">
        <v>10</v>
      </c>
      <c r="D36" s="15">
        <v>0</v>
      </c>
      <c r="E36" s="15">
        <v>0</v>
      </c>
      <c r="F36" s="13">
        <v>0</v>
      </c>
      <c r="G36" s="68"/>
      <c r="H36" s="172"/>
    </row>
    <row r="37" spans="1:8" ht="15.95" customHeight="1" x14ac:dyDescent="0.25">
      <c r="A37" s="154"/>
      <c r="B37" s="68"/>
      <c r="C37" s="28" t="s">
        <v>11</v>
      </c>
      <c r="D37" s="13">
        <f t="shared" ref="D37:E37" si="11">SUM(D33:D36)</f>
        <v>9511.4000000000015</v>
      </c>
      <c r="E37" s="13">
        <f t="shared" si="11"/>
        <v>6915.7999999999993</v>
      </c>
      <c r="F37" s="13">
        <f t="shared" si="1"/>
        <v>72.710641966482299</v>
      </c>
      <c r="G37" s="68"/>
      <c r="H37" s="172"/>
    </row>
  </sheetData>
  <mergeCells count="29">
    <mergeCell ref="A33:A37"/>
    <mergeCell ref="B33:B37"/>
    <mergeCell ref="G33:G37"/>
    <mergeCell ref="G8:G17"/>
    <mergeCell ref="H33:H37"/>
    <mergeCell ref="A18:A22"/>
    <mergeCell ref="B18:B22"/>
    <mergeCell ref="A23:A27"/>
    <mergeCell ref="B23:B27"/>
    <mergeCell ref="A28:A32"/>
    <mergeCell ref="B28:B32"/>
    <mergeCell ref="H28:H32"/>
    <mergeCell ref="G28:G32"/>
    <mergeCell ref="G18:G27"/>
    <mergeCell ref="H18:H27"/>
    <mergeCell ref="A3:A7"/>
    <mergeCell ref="B3:B7"/>
    <mergeCell ref="G3:G7"/>
    <mergeCell ref="H3:H7"/>
    <mergeCell ref="A8:A12"/>
    <mergeCell ref="B8:B12"/>
    <mergeCell ref="H8:H17"/>
    <mergeCell ref="A13:A17"/>
    <mergeCell ref="B13:B17"/>
    <mergeCell ref="A1:B2"/>
    <mergeCell ref="C1:C2"/>
    <mergeCell ref="D1:F1"/>
    <mergeCell ref="G1:G2"/>
    <mergeCell ref="H1:H2"/>
  </mergeCells>
  <pageMargins left="0.7" right="0.7" top="0.75" bottom="0.75" header="0.3" footer="0.3"/>
  <pageSetup paperSize="9" scale="76" fitToHeight="0" orientation="landscape" r:id="rId1"/>
  <rowBreaks count="1" manualBreakCount="1">
    <brk id="27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7"/>
  <sheetViews>
    <sheetView topLeftCell="A7" zoomScaleNormal="100" workbookViewId="0">
      <selection activeCell="G18" sqref="G18:G22"/>
    </sheetView>
  </sheetViews>
  <sheetFormatPr defaultRowHeight="15" x14ac:dyDescent="0.25"/>
  <cols>
    <col min="1" max="1" width="4.42578125" bestFit="1" customWidth="1"/>
    <col min="2" max="2" width="35.42578125" customWidth="1"/>
    <col min="3" max="3" width="20.7109375" customWidth="1"/>
    <col min="4" max="6" width="12.85546875" customWidth="1"/>
    <col min="7" max="7" width="37.140625" customWidth="1"/>
    <col min="8" max="8" width="37" customWidth="1"/>
  </cols>
  <sheetData>
    <row r="1" spans="1:8" ht="15" customHeight="1" x14ac:dyDescent="0.25">
      <c r="A1" s="79" t="s">
        <v>0</v>
      </c>
      <c r="B1" s="79"/>
      <c r="C1" s="79" t="s">
        <v>1</v>
      </c>
      <c r="D1" s="76" t="s">
        <v>279</v>
      </c>
      <c r="E1" s="76"/>
      <c r="F1" s="76"/>
      <c r="G1" s="76" t="s">
        <v>2</v>
      </c>
      <c r="H1" s="78" t="s">
        <v>30</v>
      </c>
    </row>
    <row r="2" spans="1:8" ht="38.25" x14ac:dyDescent="0.25">
      <c r="A2" s="79"/>
      <c r="B2" s="79"/>
      <c r="C2" s="79"/>
      <c r="D2" s="4" t="s">
        <v>12</v>
      </c>
      <c r="E2" s="4" t="s">
        <v>4</v>
      </c>
      <c r="F2" s="4" t="s">
        <v>5</v>
      </c>
      <c r="G2" s="77"/>
      <c r="H2" s="78"/>
    </row>
    <row r="3" spans="1:8" x14ac:dyDescent="0.25">
      <c r="A3" s="76" t="s">
        <v>83</v>
      </c>
      <c r="B3" s="96" t="s">
        <v>84</v>
      </c>
      <c r="C3" s="43" t="s">
        <v>7</v>
      </c>
      <c r="D3" s="13">
        <f t="shared" ref="D3:E6" si="0">D8+D18+D28</f>
        <v>0</v>
      </c>
      <c r="E3" s="13">
        <f t="shared" si="0"/>
        <v>0</v>
      </c>
      <c r="F3" s="13">
        <v>0</v>
      </c>
      <c r="G3" s="93"/>
      <c r="H3" s="95"/>
    </row>
    <row r="4" spans="1:8" x14ac:dyDescent="0.25">
      <c r="A4" s="76"/>
      <c r="B4" s="96">
        <v>0</v>
      </c>
      <c r="C4" s="43" t="s">
        <v>8</v>
      </c>
      <c r="D4" s="13">
        <f t="shared" si="0"/>
        <v>11069.9</v>
      </c>
      <c r="E4" s="13">
        <f t="shared" si="0"/>
        <v>6287.7999999999993</v>
      </c>
      <c r="F4" s="13">
        <f t="shared" ref="F4:F37" si="1">E4/D4*100</f>
        <v>56.800874443310235</v>
      </c>
      <c r="G4" s="93"/>
      <c r="H4" s="95"/>
    </row>
    <row r="5" spans="1:8" x14ac:dyDescent="0.25">
      <c r="A5" s="76"/>
      <c r="B5" s="96">
        <v>0</v>
      </c>
      <c r="C5" s="43" t="s">
        <v>9</v>
      </c>
      <c r="D5" s="13">
        <f t="shared" si="0"/>
        <v>15103.4</v>
      </c>
      <c r="E5" s="13">
        <f t="shared" si="0"/>
        <v>10753.8</v>
      </c>
      <c r="F5" s="13">
        <f t="shared" si="1"/>
        <v>71.201186487810688</v>
      </c>
      <c r="G5" s="93"/>
      <c r="H5" s="95"/>
    </row>
    <row r="6" spans="1:8" x14ac:dyDescent="0.25">
      <c r="A6" s="76"/>
      <c r="B6" s="96"/>
      <c r="C6" s="40" t="s">
        <v>10</v>
      </c>
      <c r="D6" s="13">
        <f t="shared" si="0"/>
        <v>0</v>
      </c>
      <c r="E6" s="13">
        <f t="shared" si="0"/>
        <v>0</v>
      </c>
      <c r="F6" s="13">
        <v>0</v>
      </c>
      <c r="G6" s="93"/>
      <c r="H6" s="95"/>
    </row>
    <row r="7" spans="1:8" x14ac:dyDescent="0.25">
      <c r="A7" s="76"/>
      <c r="B7" s="96"/>
      <c r="C7" s="39" t="s">
        <v>11</v>
      </c>
      <c r="D7" s="14">
        <f t="shared" ref="D7:E7" si="2">SUM(D3:D6)</f>
        <v>26173.3</v>
      </c>
      <c r="E7" s="14">
        <f t="shared" si="2"/>
        <v>17041.599999999999</v>
      </c>
      <c r="F7" s="14">
        <f t="shared" si="1"/>
        <v>65.110628006403473</v>
      </c>
      <c r="G7" s="93"/>
      <c r="H7" s="95"/>
    </row>
    <row r="8" spans="1:8" ht="23.1" customHeight="1" x14ac:dyDescent="0.25">
      <c r="A8" s="79" t="s">
        <v>13</v>
      </c>
      <c r="B8" s="96" t="s">
        <v>85</v>
      </c>
      <c r="C8" s="43" t="s">
        <v>7</v>
      </c>
      <c r="D8" s="15">
        <f t="shared" ref="D8:E11" si="3">D13</f>
        <v>0</v>
      </c>
      <c r="E8" s="15">
        <f t="shared" si="3"/>
        <v>0</v>
      </c>
      <c r="F8" s="13">
        <v>0</v>
      </c>
      <c r="G8" s="159" t="s">
        <v>359</v>
      </c>
      <c r="H8" s="168" t="s">
        <v>296</v>
      </c>
    </row>
    <row r="9" spans="1:8" ht="23.1" customHeight="1" x14ac:dyDescent="0.25">
      <c r="A9" s="79"/>
      <c r="B9" s="96"/>
      <c r="C9" s="43" t="s">
        <v>8</v>
      </c>
      <c r="D9" s="15">
        <f t="shared" si="3"/>
        <v>10614.8</v>
      </c>
      <c r="E9" s="15">
        <f t="shared" si="3"/>
        <v>5926.4</v>
      </c>
      <c r="F9" s="13">
        <f t="shared" si="1"/>
        <v>55.831480574292499</v>
      </c>
      <c r="G9" s="160"/>
      <c r="H9" s="148"/>
    </row>
    <row r="10" spans="1:8" ht="23.1" customHeight="1" x14ac:dyDescent="0.25">
      <c r="A10" s="79"/>
      <c r="B10" s="96"/>
      <c r="C10" s="43" t="s">
        <v>9</v>
      </c>
      <c r="D10" s="15">
        <f t="shared" si="3"/>
        <v>0</v>
      </c>
      <c r="E10" s="15">
        <f t="shared" si="3"/>
        <v>0</v>
      </c>
      <c r="F10" s="13">
        <v>0</v>
      </c>
      <c r="G10" s="160"/>
      <c r="H10" s="148"/>
    </row>
    <row r="11" spans="1:8" ht="23.1" customHeight="1" x14ac:dyDescent="0.25">
      <c r="A11" s="79"/>
      <c r="B11" s="96"/>
      <c r="C11" s="40" t="s">
        <v>10</v>
      </c>
      <c r="D11" s="15">
        <f t="shared" si="3"/>
        <v>0</v>
      </c>
      <c r="E11" s="15">
        <f t="shared" si="3"/>
        <v>0</v>
      </c>
      <c r="F11" s="13">
        <v>0</v>
      </c>
      <c r="G11" s="160"/>
      <c r="H11" s="148"/>
    </row>
    <row r="12" spans="1:8" ht="23.1" customHeight="1" x14ac:dyDescent="0.25">
      <c r="A12" s="79"/>
      <c r="B12" s="96"/>
      <c r="C12" s="39" t="s">
        <v>11</v>
      </c>
      <c r="D12" s="14">
        <f t="shared" ref="D12:E12" si="4">SUM(D8:D11)</f>
        <v>10614.8</v>
      </c>
      <c r="E12" s="14">
        <f t="shared" si="4"/>
        <v>5926.4</v>
      </c>
      <c r="F12" s="14">
        <f t="shared" si="1"/>
        <v>55.831480574292499</v>
      </c>
      <c r="G12" s="160"/>
      <c r="H12" s="148"/>
    </row>
    <row r="13" spans="1:8" ht="23.1" customHeight="1" x14ac:dyDescent="0.25">
      <c r="A13" s="169" t="s">
        <v>33</v>
      </c>
      <c r="B13" s="113" t="s">
        <v>86</v>
      </c>
      <c r="C13" s="43" t="s">
        <v>7</v>
      </c>
      <c r="D13" s="13">
        <v>0</v>
      </c>
      <c r="E13" s="13">
        <v>0</v>
      </c>
      <c r="F13" s="13">
        <v>0</v>
      </c>
      <c r="G13" s="160"/>
      <c r="H13" s="148"/>
    </row>
    <row r="14" spans="1:8" ht="23.1" customHeight="1" x14ac:dyDescent="0.25">
      <c r="A14" s="170"/>
      <c r="B14" s="114"/>
      <c r="C14" s="43" t="s">
        <v>8</v>
      </c>
      <c r="D14" s="13">
        <v>10614.8</v>
      </c>
      <c r="E14" s="13">
        <v>5926.4</v>
      </c>
      <c r="F14" s="13">
        <f t="shared" si="1"/>
        <v>55.831480574292499</v>
      </c>
      <c r="G14" s="160"/>
      <c r="H14" s="148"/>
    </row>
    <row r="15" spans="1:8" ht="23.1" customHeight="1" x14ac:dyDescent="0.25">
      <c r="A15" s="170"/>
      <c r="B15" s="114"/>
      <c r="C15" s="43" t="s">
        <v>9</v>
      </c>
      <c r="D15" s="13">
        <v>0</v>
      </c>
      <c r="E15" s="13">
        <v>0</v>
      </c>
      <c r="F15" s="13">
        <v>0</v>
      </c>
      <c r="G15" s="160"/>
      <c r="H15" s="148"/>
    </row>
    <row r="16" spans="1:8" ht="23.1" customHeight="1" x14ac:dyDescent="0.25">
      <c r="A16" s="170"/>
      <c r="B16" s="114"/>
      <c r="C16" s="40" t="s">
        <v>10</v>
      </c>
      <c r="D16" s="13">
        <v>0</v>
      </c>
      <c r="E16" s="13">
        <v>0</v>
      </c>
      <c r="F16" s="13">
        <v>0</v>
      </c>
      <c r="G16" s="160"/>
      <c r="H16" s="148"/>
    </row>
    <row r="17" spans="1:8" ht="23.1" customHeight="1" x14ac:dyDescent="0.25">
      <c r="A17" s="171"/>
      <c r="B17" s="115"/>
      <c r="C17" s="39" t="s">
        <v>11</v>
      </c>
      <c r="D17" s="13">
        <f t="shared" ref="D17:E17" si="5">SUM(D13:D16)</f>
        <v>10614.8</v>
      </c>
      <c r="E17" s="13">
        <f t="shared" si="5"/>
        <v>5926.4</v>
      </c>
      <c r="F17" s="13">
        <f t="shared" si="1"/>
        <v>55.831480574292499</v>
      </c>
      <c r="G17" s="161"/>
      <c r="H17" s="149"/>
    </row>
    <row r="18" spans="1:8" x14ac:dyDescent="0.25">
      <c r="A18" s="94" t="s">
        <v>18</v>
      </c>
      <c r="B18" s="96" t="s">
        <v>87</v>
      </c>
      <c r="C18" s="43" t="s">
        <v>7</v>
      </c>
      <c r="D18" s="15">
        <f t="shared" ref="D18:E21" si="6">D23</f>
        <v>0</v>
      </c>
      <c r="E18" s="15">
        <f t="shared" si="6"/>
        <v>0</v>
      </c>
      <c r="F18" s="13">
        <v>0</v>
      </c>
      <c r="G18" s="176"/>
      <c r="H18" s="95"/>
    </row>
    <row r="19" spans="1:8" x14ac:dyDescent="0.25">
      <c r="A19" s="94"/>
      <c r="B19" s="96"/>
      <c r="C19" s="43" t="s">
        <v>8</v>
      </c>
      <c r="D19" s="15">
        <f t="shared" si="6"/>
        <v>455.1</v>
      </c>
      <c r="E19" s="15">
        <f t="shared" si="6"/>
        <v>361.4</v>
      </c>
      <c r="F19" s="13">
        <f t="shared" si="1"/>
        <v>79.411118435508669</v>
      </c>
      <c r="G19" s="176"/>
      <c r="H19" s="95"/>
    </row>
    <row r="20" spans="1:8" x14ac:dyDescent="0.25">
      <c r="A20" s="94"/>
      <c r="B20" s="96"/>
      <c r="C20" s="43" t="s">
        <v>9</v>
      </c>
      <c r="D20" s="15">
        <f t="shared" si="6"/>
        <v>15049.4</v>
      </c>
      <c r="E20" s="15">
        <f t="shared" si="6"/>
        <v>10753.8</v>
      </c>
      <c r="F20" s="13">
        <f t="shared" si="1"/>
        <v>71.456669368878494</v>
      </c>
      <c r="G20" s="176"/>
      <c r="H20" s="95"/>
    </row>
    <row r="21" spans="1:8" x14ac:dyDescent="0.25">
      <c r="A21" s="94"/>
      <c r="B21" s="96"/>
      <c r="C21" s="40" t="s">
        <v>10</v>
      </c>
      <c r="D21" s="15">
        <f t="shared" si="6"/>
        <v>0</v>
      </c>
      <c r="E21" s="15">
        <f t="shared" si="6"/>
        <v>0</v>
      </c>
      <c r="F21" s="13">
        <v>0</v>
      </c>
      <c r="G21" s="176"/>
      <c r="H21" s="95"/>
    </row>
    <row r="22" spans="1:8" x14ac:dyDescent="0.25">
      <c r="A22" s="94"/>
      <c r="B22" s="96"/>
      <c r="C22" s="39" t="s">
        <v>11</v>
      </c>
      <c r="D22" s="14">
        <f t="shared" ref="D22:E22" si="7">SUM(D18:D21)</f>
        <v>15504.5</v>
      </c>
      <c r="E22" s="14">
        <f t="shared" si="7"/>
        <v>11115.199999999999</v>
      </c>
      <c r="F22" s="14">
        <f t="shared" si="1"/>
        <v>71.690154471282526</v>
      </c>
      <c r="G22" s="176"/>
      <c r="H22" s="95"/>
    </row>
    <row r="23" spans="1:8" ht="17.100000000000001" customHeight="1" x14ac:dyDescent="0.25">
      <c r="A23" s="169" t="s">
        <v>20</v>
      </c>
      <c r="B23" s="113" t="s">
        <v>88</v>
      </c>
      <c r="C23" s="43" t="s">
        <v>7</v>
      </c>
      <c r="D23" s="15">
        <v>0</v>
      </c>
      <c r="E23" s="15">
        <v>0</v>
      </c>
      <c r="F23" s="13">
        <v>0</v>
      </c>
      <c r="G23" s="68" t="s">
        <v>331</v>
      </c>
      <c r="H23" s="69" t="s">
        <v>297</v>
      </c>
    </row>
    <row r="24" spans="1:8" ht="17.100000000000001" customHeight="1" x14ac:dyDescent="0.25">
      <c r="A24" s="170"/>
      <c r="B24" s="114"/>
      <c r="C24" s="43" t="s">
        <v>8</v>
      </c>
      <c r="D24" s="15">
        <v>455.1</v>
      </c>
      <c r="E24" s="15">
        <v>361.4</v>
      </c>
      <c r="F24" s="13">
        <f t="shared" si="1"/>
        <v>79.411118435508669</v>
      </c>
      <c r="G24" s="68"/>
      <c r="H24" s="69"/>
    </row>
    <row r="25" spans="1:8" ht="17.100000000000001" customHeight="1" x14ac:dyDescent="0.25">
      <c r="A25" s="170"/>
      <c r="B25" s="114"/>
      <c r="C25" s="43" t="s">
        <v>9</v>
      </c>
      <c r="D25" s="13">
        <v>15049.4</v>
      </c>
      <c r="E25" s="13">
        <v>10753.8</v>
      </c>
      <c r="F25" s="13">
        <f t="shared" si="1"/>
        <v>71.456669368878494</v>
      </c>
      <c r="G25" s="68"/>
      <c r="H25" s="69"/>
    </row>
    <row r="26" spans="1:8" ht="17.100000000000001" customHeight="1" x14ac:dyDescent="0.25">
      <c r="A26" s="170"/>
      <c r="B26" s="114"/>
      <c r="C26" s="40" t="s">
        <v>10</v>
      </c>
      <c r="D26" s="15">
        <v>0</v>
      </c>
      <c r="E26" s="15">
        <v>0</v>
      </c>
      <c r="F26" s="13">
        <v>0</v>
      </c>
      <c r="G26" s="68"/>
      <c r="H26" s="69"/>
    </row>
    <row r="27" spans="1:8" ht="17.100000000000001" customHeight="1" x14ac:dyDescent="0.25">
      <c r="A27" s="171"/>
      <c r="B27" s="115"/>
      <c r="C27" s="38" t="s">
        <v>11</v>
      </c>
      <c r="D27" s="13">
        <f t="shared" ref="D27:E27" si="8">SUM(D23:D26)</f>
        <v>15504.5</v>
      </c>
      <c r="E27" s="13">
        <f t="shared" si="8"/>
        <v>11115.199999999999</v>
      </c>
      <c r="F27" s="13">
        <f t="shared" si="1"/>
        <v>71.690154471282526</v>
      </c>
      <c r="G27" s="68"/>
      <c r="H27" s="69"/>
    </row>
    <row r="28" spans="1:8" x14ac:dyDescent="0.25">
      <c r="A28" s="79" t="s">
        <v>26</v>
      </c>
      <c r="B28" s="96" t="s">
        <v>89</v>
      </c>
      <c r="C28" s="43" t="s">
        <v>7</v>
      </c>
      <c r="D28" s="15">
        <f t="shared" ref="D28:E31" si="9">D33</f>
        <v>0</v>
      </c>
      <c r="E28" s="15">
        <f t="shared" si="9"/>
        <v>0</v>
      </c>
      <c r="F28" s="13">
        <v>0</v>
      </c>
      <c r="G28" s="137"/>
      <c r="H28" s="175"/>
    </row>
    <row r="29" spans="1:8" x14ac:dyDescent="0.25">
      <c r="A29" s="79"/>
      <c r="B29" s="96"/>
      <c r="C29" s="43" t="s">
        <v>8</v>
      </c>
      <c r="D29" s="15">
        <f t="shared" si="9"/>
        <v>0</v>
      </c>
      <c r="E29" s="15">
        <f t="shared" si="9"/>
        <v>0</v>
      </c>
      <c r="F29" s="13">
        <v>0</v>
      </c>
      <c r="G29" s="174"/>
      <c r="H29" s="174"/>
    </row>
    <row r="30" spans="1:8" x14ac:dyDescent="0.25">
      <c r="A30" s="79"/>
      <c r="B30" s="96"/>
      <c r="C30" s="43" t="s">
        <v>9</v>
      </c>
      <c r="D30" s="15">
        <f t="shared" si="9"/>
        <v>54</v>
      </c>
      <c r="E30" s="15">
        <f t="shared" si="9"/>
        <v>0</v>
      </c>
      <c r="F30" s="13">
        <f t="shared" si="1"/>
        <v>0</v>
      </c>
      <c r="G30" s="174"/>
      <c r="H30" s="174"/>
    </row>
    <row r="31" spans="1:8" x14ac:dyDescent="0.25">
      <c r="A31" s="79"/>
      <c r="B31" s="96"/>
      <c r="C31" s="40" t="s">
        <v>10</v>
      </c>
      <c r="D31" s="15">
        <f t="shared" si="9"/>
        <v>0</v>
      </c>
      <c r="E31" s="15">
        <f t="shared" si="9"/>
        <v>0</v>
      </c>
      <c r="F31" s="13">
        <v>0</v>
      </c>
      <c r="G31" s="174"/>
      <c r="H31" s="174"/>
    </row>
    <row r="32" spans="1:8" x14ac:dyDescent="0.25">
      <c r="A32" s="79"/>
      <c r="B32" s="96"/>
      <c r="C32" s="39" t="s">
        <v>11</v>
      </c>
      <c r="D32" s="14">
        <f t="shared" ref="D32:E32" si="10">SUM(D28:D31)</f>
        <v>54</v>
      </c>
      <c r="E32" s="14">
        <f t="shared" si="10"/>
        <v>0</v>
      </c>
      <c r="F32" s="14">
        <f t="shared" si="1"/>
        <v>0</v>
      </c>
      <c r="G32" s="174"/>
      <c r="H32" s="174"/>
    </row>
    <row r="33" spans="1:8" x14ac:dyDescent="0.25">
      <c r="A33" s="169" t="s">
        <v>28</v>
      </c>
      <c r="B33" s="113" t="s">
        <v>90</v>
      </c>
      <c r="C33" s="43" t="s">
        <v>7</v>
      </c>
      <c r="D33" s="13">
        <v>0</v>
      </c>
      <c r="E33" s="13">
        <v>0</v>
      </c>
      <c r="F33" s="13">
        <v>0</v>
      </c>
      <c r="G33" s="68" t="s">
        <v>332</v>
      </c>
      <c r="H33" s="69" t="s">
        <v>91</v>
      </c>
    </row>
    <row r="34" spans="1:8" x14ac:dyDescent="0.25">
      <c r="A34" s="170"/>
      <c r="B34" s="114"/>
      <c r="C34" s="43" t="s">
        <v>8</v>
      </c>
      <c r="D34" s="13">
        <v>0</v>
      </c>
      <c r="E34" s="13">
        <v>0</v>
      </c>
      <c r="F34" s="13">
        <v>0</v>
      </c>
      <c r="G34" s="68"/>
      <c r="H34" s="69"/>
    </row>
    <row r="35" spans="1:8" x14ac:dyDescent="0.25">
      <c r="A35" s="170"/>
      <c r="B35" s="114"/>
      <c r="C35" s="43" t="s">
        <v>9</v>
      </c>
      <c r="D35" s="13">
        <v>54</v>
      </c>
      <c r="E35" s="13">
        <v>0</v>
      </c>
      <c r="F35" s="13">
        <f t="shared" si="1"/>
        <v>0</v>
      </c>
      <c r="G35" s="68"/>
      <c r="H35" s="69"/>
    </row>
    <row r="36" spans="1:8" x14ac:dyDescent="0.25">
      <c r="A36" s="170"/>
      <c r="B36" s="114"/>
      <c r="C36" s="40" t="s">
        <v>10</v>
      </c>
      <c r="D36" s="13">
        <v>0</v>
      </c>
      <c r="E36" s="13">
        <v>0</v>
      </c>
      <c r="F36" s="13">
        <v>0</v>
      </c>
      <c r="G36" s="68"/>
      <c r="H36" s="69"/>
    </row>
    <row r="37" spans="1:8" x14ac:dyDescent="0.25">
      <c r="A37" s="171"/>
      <c r="B37" s="115"/>
      <c r="C37" s="39" t="s">
        <v>11</v>
      </c>
      <c r="D37" s="13">
        <f t="shared" ref="D37:E37" si="11">SUM(D33:D36)</f>
        <v>54</v>
      </c>
      <c r="E37" s="13">
        <f t="shared" si="11"/>
        <v>0</v>
      </c>
      <c r="F37" s="13">
        <f t="shared" si="1"/>
        <v>0</v>
      </c>
      <c r="G37" s="68"/>
      <c r="H37" s="69"/>
    </row>
  </sheetData>
  <mergeCells count="31">
    <mergeCell ref="G8:G17"/>
    <mergeCell ref="H8:H17"/>
    <mergeCell ref="G3:G7"/>
    <mergeCell ref="H3:H7"/>
    <mergeCell ref="A1:B2"/>
    <mergeCell ref="C1:C2"/>
    <mergeCell ref="D1:F1"/>
    <mergeCell ref="G1:G2"/>
    <mergeCell ref="H1:H2"/>
    <mergeCell ref="A8:A12"/>
    <mergeCell ref="B8:B12"/>
    <mergeCell ref="A13:A17"/>
    <mergeCell ref="B13:B17"/>
    <mergeCell ref="A3:A7"/>
    <mergeCell ref="B3:B7"/>
    <mergeCell ref="A18:A22"/>
    <mergeCell ref="B18:B22"/>
    <mergeCell ref="G18:G22"/>
    <mergeCell ref="H18:H22"/>
    <mergeCell ref="G23:G27"/>
    <mergeCell ref="H23:H27"/>
    <mergeCell ref="A23:A27"/>
    <mergeCell ref="B23:B27"/>
    <mergeCell ref="A28:A32"/>
    <mergeCell ref="B28:B32"/>
    <mergeCell ref="G28:G32"/>
    <mergeCell ref="H28:H32"/>
    <mergeCell ref="G33:G37"/>
    <mergeCell ref="H33:H37"/>
    <mergeCell ref="A33:A37"/>
    <mergeCell ref="B33:B37"/>
  </mergeCells>
  <pageMargins left="0.7" right="0.7" top="0.75" bottom="0.75" header="0.3" footer="0.3"/>
  <pageSetup paperSize="9" scale="75" fitToHeight="0" orientation="landscape" r:id="rId1"/>
  <rowBreaks count="1" manualBreakCount="1">
    <brk id="27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2"/>
  <sheetViews>
    <sheetView topLeftCell="A14" zoomScaleNormal="100" workbookViewId="0">
      <selection activeCell="H18" sqref="H18:H32"/>
    </sheetView>
  </sheetViews>
  <sheetFormatPr defaultRowHeight="15" x14ac:dyDescent="0.25"/>
  <cols>
    <col min="1" max="1" width="4.85546875" bestFit="1" customWidth="1"/>
    <col min="2" max="2" width="35.42578125" customWidth="1"/>
    <col min="3" max="3" width="19.140625" bestFit="1" customWidth="1"/>
    <col min="4" max="6" width="12.85546875" customWidth="1"/>
    <col min="7" max="7" width="49.85546875" customWidth="1"/>
    <col min="8" max="8" width="34.7109375" customWidth="1"/>
  </cols>
  <sheetData>
    <row r="1" spans="1:8" ht="15" customHeight="1" x14ac:dyDescent="0.25">
      <c r="A1" s="79" t="s">
        <v>0</v>
      </c>
      <c r="B1" s="79"/>
      <c r="C1" s="79" t="s">
        <v>1</v>
      </c>
      <c r="D1" s="76" t="s">
        <v>279</v>
      </c>
      <c r="E1" s="76"/>
      <c r="F1" s="76"/>
      <c r="G1" s="76" t="s">
        <v>2</v>
      </c>
      <c r="H1" s="78" t="s">
        <v>3</v>
      </c>
    </row>
    <row r="2" spans="1:8" ht="38.25" x14ac:dyDescent="0.25">
      <c r="A2" s="79"/>
      <c r="B2" s="79"/>
      <c r="C2" s="79"/>
      <c r="D2" s="4" t="s">
        <v>12</v>
      </c>
      <c r="E2" s="4" t="s">
        <v>4</v>
      </c>
      <c r="F2" s="4" t="s">
        <v>5</v>
      </c>
      <c r="G2" s="77"/>
      <c r="H2" s="78"/>
    </row>
    <row r="3" spans="1:8" ht="15" customHeight="1" x14ac:dyDescent="0.25">
      <c r="A3" s="76" t="s">
        <v>92</v>
      </c>
      <c r="B3" s="96" t="s">
        <v>93</v>
      </c>
      <c r="C3" s="64" t="s">
        <v>7</v>
      </c>
      <c r="D3" s="13">
        <f t="shared" ref="D3:E6" si="0">D8+D23+D33</f>
        <v>65498.2</v>
      </c>
      <c r="E3" s="13">
        <f t="shared" si="0"/>
        <v>53535.4</v>
      </c>
      <c r="F3" s="13">
        <f t="shared" ref="F3:F42" si="1">E3/D3*100</f>
        <v>81.73568128589794</v>
      </c>
      <c r="G3" s="177"/>
      <c r="H3" s="178"/>
    </row>
    <row r="4" spans="1:8" x14ac:dyDescent="0.25">
      <c r="A4" s="76"/>
      <c r="B4" s="96">
        <v>0</v>
      </c>
      <c r="C4" s="64" t="s">
        <v>8</v>
      </c>
      <c r="D4" s="13">
        <f t="shared" si="0"/>
        <v>134144.29999999999</v>
      </c>
      <c r="E4" s="13">
        <f t="shared" si="0"/>
        <v>101032.1</v>
      </c>
      <c r="F4" s="13">
        <f t="shared" si="1"/>
        <v>75.315984354161913</v>
      </c>
      <c r="G4" s="177"/>
      <c r="H4" s="178"/>
    </row>
    <row r="5" spans="1:8" x14ac:dyDescent="0.25">
      <c r="A5" s="76"/>
      <c r="B5" s="96">
        <v>0</v>
      </c>
      <c r="C5" s="64" t="s">
        <v>9</v>
      </c>
      <c r="D5" s="13">
        <f t="shared" si="0"/>
        <v>65126.3</v>
      </c>
      <c r="E5" s="13">
        <f t="shared" si="0"/>
        <v>39614.300000000003</v>
      </c>
      <c r="F5" s="13">
        <f t="shared" si="1"/>
        <v>60.826885605354519</v>
      </c>
      <c r="G5" s="177"/>
      <c r="H5" s="178"/>
    </row>
    <row r="6" spans="1:8" x14ac:dyDescent="0.25">
      <c r="A6" s="76"/>
      <c r="B6" s="96"/>
      <c r="C6" s="65" t="s">
        <v>10</v>
      </c>
      <c r="D6" s="13">
        <f t="shared" si="0"/>
        <v>0</v>
      </c>
      <c r="E6" s="13">
        <f t="shared" si="0"/>
        <v>0</v>
      </c>
      <c r="F6" s="13">
        <v>0</v>
      </c>
      <c r="G6" s="177"/>
      <c r="H6" s="178"/>
    </row>
    <row r="7" spans="1:8" x14ac:dyDescent="0.25">
      <c r="A7" s="76"/>
      <c r="B7" s="96"/>
      <c r="C7" s="66" t="s">
        <v>11</v>
      </c>
      <c r="D7" s="14">
        <f t="shared" ref="D7:E7" si="2">SUM(D3:D6)</f>
        <v>264768.8</v>
      </c>
      <c r="E7" s="14">
        <f t="shared" si="2"/>
        <v>194181.8</v>
      </c>
      <c r="F7" s="14">
        <f t="shared" si="1"/>
        <v>73.340136753273043</v>
      </c>
      <c r="G7" s="177"/>
      <c r="H7" s="178"/>
    </row>
    <row r="8" spans="1:8" x14ac:dyDescent="0.25">
      <c r="A8" s="79" t="s">
        <v>13</v>
      </c>
      <c r="B8" s="96" t="s">
        <v>94</v>
      </c>
      <c r="C8" s="49" t="s">
        <v>7</v>
      </c>
      <c r="D8" s="15">
        <f t="shared" ref="D8:E11" si="3">D13+D18</f>
        <v>0</v>
      </c>
      <c r="E8" s="15">
        <f t="shared" si="3"/>
        <v>0</v>
      </c>
      <c r="F8" s="13">
        <v>0</v>
      </c>
      <c r="G8" s="93"/>
      <c r="H8" s="179"/>
    </row>
    <row r="9" spans="1:8" x14ac:dyDescent="0.25">
      <c r="A9" s="79"/>
      <c r="B9" s="96"/>
      <c r="C9" s="49" t="s">
        <v>8</v>
      </c>
      <c r="D9" s="15">
        <f t="shared" si="3"/>
        <v>56497.5</v>
      </c>
      <c r="E9" s="15">
        <f t="shared" si="3"/>
        <v>35355</v>
      </c>
      <c r="F9" s="13">
        <f t="shared" si="1"/>
        <v>62.577990176556483</v>
      </c>
      <c r="G9" s="93"/>
      <c r="H9" s="179"/>
    </row>
    <row r="10" spans="1:8" x14ac:dyDescent="0.25">
      <c r="A10" s="79"/>
      <c r="B10" s="96"/>
      <c r="C10" s="49" t="s">
        <v>9</v>
      </c>
      <c r="D10" s="15">
        <f t="shared" si="3"/>
        <v>17884.100000000002</v>
      </c>
      <c r="E10" s="15">
        <f t="shared" si="3"/>
        <v>4573.5</v>
      </c>
      <c r="F10" s="13">
        <f t="shared" si="1"/>
        <v>25.572995006737827</v>
      </c>
      <c r="G10" s="93"/>
      <c r="H10" s="179"/>
    </row>
    <row r="11" spans="1:8" x14ac:dyDescent="0.25">
      <c r="A11" s="79"/>
      <c r="B11" s="96"/>
      <c r="C11" s="48" t="s">
        <v>10</v>
      </c>
      <c r="D11" s="15">
        <f t="shared" si="3"/>
        <v>0</v>
      </c>
      <c r="E11" s="15">
        <f t="shared" si="3"/>
        <v>0</v>
      </c>
      <c r="F11" s="13">
        <v>0</v>
      </c>
      <c r="G11" s="93"/>
      <c r="H11" s="179"/>
    </row>
    <row r="12" spans="1:8" x14ac:dyDescent="0.25">
      <c r="A12" s="79"/>
      <c r="B12" s="96"/>
      <c r="C12" s="45" t="s">
        <v>11</v>
      </c>
      <c r="D12" s="14">
        <f t="shared" ref="D12:E12" si="4">SUM(D8:D11)</f>
        <v>74381.600000000006</v>
      </c>
      <c r="E12" s="14">
        <f t="shared" si="4"/>
        <v>39928.5</v>
      </c>
      <c r="F12" s="14">
        <f t="shared" si="1"/>
        <v>53.680614560590243</v>
      </c>
      <c r="G12" s="93"/>
      <c r="H12" s="179"/>
    </row>
    <row r="13" spans="1:8" ht="51.95" customHeight="1" x14ac:dyDescent="0.25">
      <c r="A13" s="153" t="s">
        <v>35</v>
      </c>
      <c r="B13" s="68" t="s">
        <v>95</v>
      </c>
      <c r="C13" s="49" t="s">
        <v>7</v>
      </c>
      <c r="D13" s="15">
        <v>0</v>
      </c>
      <c r="E13" s="15">
        <v>0</v>
      </c>
      <c r="F13" s="13">
        <v>0</v>
      </c>
      <c r="G13" s="68" t="s">
        <v>360</v>
      </c>
      <c r="H13" s="156" t="s">
        <v>306</v>
      </c>
    </row>
    <row r="14" spans="1:8" ht="51.95" customHeight="1" x14ac:dyDescent="0.25">
      <c r="A14" s="153"/>
      <c r="B14" s="68"/>
      <c r="C14" s="49" t="s">
        <v>8</v>
      </c>
      <c r="D14" s="13">
        <v>5186.3</v>
      </c>
      <c r="E14" s="13">
        <v>3945.8</v>
      </c>
      <c r="F14" s="13">
        <f t="shared" si="1"/>
        <v>76.081213967568402</v>
      </c>
      <c r="G14" s="68"/>
      <c r="H14" s="180"/>
    </row>
    <row r="15" spans="1:8" ht="51.95" customHeight="1" x14ac:dyDescent="0.25">
      <c r="A15" s="153"/>
      <c r="B15" s="68"/>
      <c r="C15" s="49" t="s">
        <v>9</v>
      </c>
      <c r="D15" s="13">
        <v>1483.4</v>
      </c>
      <c r="E15" s="13">
        <v>390.2</v>
      </c>
      <c r="F15" s="13">
        <f t="shared" si="1"/>
        <v>26.304435755696371</v>
      </c>
      <c r="G15" s="68"/>
      <c r="H15" s="180"/>
    </row>
    <row r="16" spans="1:8" ht="51.95" customHeight="1" x14ac:dyDescent="0.25">
      <c r="A16" s="153"/>
      <c r="B16" s="68"/>
      <c r="C16" s="48" t="s">
        <v>10</v>
      </c>
      <c r="D16" s="13">
        <v>0</v>
      </c>
      <c r="E16" s="13">
        <v>0</v>
      </c>
      <c r="F16" s="13">
        <v>0</v>
      </c>
      <c r="G16" s="68"/>
      <c r="H16" s="180"/>
    </row>
    <row r="17" spans="1:8" ht="51.95" customHeight="1" x14ac:dyDescent="0.25">
      <c r="A17" s="153"/>
      <c r="B17" s="68"/>
      <c r="C17" s="44" t="s">
        <v>11</v>
      </c>
      <c r="D17" s="13">
        <f t="shared" ref="D17:E17" si="5">SUM(D13:D16)</f>
        <v>6669.7000000000007</v>
      </c>
      <c r="E17" s="13">
        <f t="shared" si="5"/>
        <v>4336</v>
      </c>
      <c r="F17" s="13">
        <f t="shared" si="1"/>
        <v>65.010420258782247</v>
      </c>
      <c r="G17" s="68"/>
      <c r="H17" s="181"/>
    </row>
    <row r="18" spans="1:8" ht="36.950000000000003" customHeight="1" x14ac:dyDescent="0.25">
      <c r="A18" s="153" t="s">
        <v>41</v>
      </c>
      <c r="B18" s="68" t="s">
        <v>96</v>
      </c>
      <c r="C18" s="49" t="s">
        <v>7</v>
      </c>
      <c r="D18" s="15">
        <v>0</v>
      </c>
      <c r="E18" s="15">
        <v>0</v>
      </c>
      <c r="F18" s="13">
        <v>0</v>
      </c>
      <c r="G18" s="68" t="s">
        <v>361</v>
      </c>
      <c r="H18" s="116" t="s">
        <v>307</v>
      </c>
    </row>
    <row r="19" spans="1:8" ht="36.950000000000003" customHeight="1" x14ac:dyDescent="0.25">
      <c r="A19" s="153"/>
      <c r="B19" s="68"/>
      <c r="C19" s="49" t="s">
        <v>8</v>
      </c>
      <c r="D19" s="13">
        <v>51311.199999999997</v>
      </c>
      <c r="E19" s="13">
        <v>31409.200000000001</v>
      </c>
      <c r="F19" s="13">
        <f t="shared" si="1"/>
        <v>61.213146447559211</v>
      </c>
      <c r="G19" s="68"/>
      <c r="H19" s="116"/>
    </row>
    <row r="20" spans="1:8" ht="36.950000000000003" customHeight="1" x14ac:dyDescent="0.25">
      <c r="A20" s="153"/>
      <c r="B20" s="68"/>
      <c r="C20" s="49" t="s">
        <v>9</v>
      </c>
      <c r="D20" s="13">
        <v>16400.7</v>
      </c>
      <c r="E20" s="13">
        <v>4183.3</v>
      </c>
      <c r="F20" s="13">
        <f t="shared" si="1"/>
        <v>25.506838122763053</v>
      </c>
      <c r="G20" s="68"/>
      <c r="H20" s="116"/>
    </row>
    <row r="21" spans="1:8" ht="36.950000000000003" customHeight="1" x14ac:dyDescent="0.25">
      <c r="A21" s="153"/>
      <c r="B21" s="68"/>
      <c r="C21" s="48" t="s">
        <v>10</v>
      </c>
      <c r="D21" s="13">
        <v>0</v>
      </c>
      <c r="E21" s="13">
        <v>0</v>
      </c>
      <c r="F21" s="13">
        <v>0</v>
      </c>
      <c r="G21" s="68"/>
      <c r="H21" s="116"/>
    </row>
    <row r="22" spans="1:8" ht="36.950000000000003" customHeight="1" x14ac:dyDescent="0.25">
      <c r="A22" s="153"/>
      <c r="B22" s="68"/>
      <c r="C22" s="44" t="s">
        <v>11</v>
      </c>
      <c r="D22" s="13">
        <f t="shared" ref="D22:E22" si="6">SUM(D18:D21)</f>
        <v>67711.899999999994</v>
      </c>
      <c r="E22" s="13">
        <f t="shared" si="6"/>
        <v>35592.5</v>
      </c>
      <c r="F22" s="13">
        <f t="shared" si="1"/>
        <v>52.564615673168234</v>
      </c>
      <c r="G22" s="68"/>
      <c r="H22" s="116"/>
    </row>
    <row r="23" spans="1:8" ht="15.95" customHeight="1" x14ac:dyDescent="0.25">
      <c r="A23" s="79" t="s">
        <v>18</v>
      </c>
      <c r="B23" s="96" t="s">
        <v>97</v>
      </c>
      <c r="C23" s="49" t="s">
        <v>7</v>
      </c>
      <c r="D23" s="15">
        <f t="shared" ref="D23:E26" si="7">D28</f>
        <v>65498.2</v>
      </c>
      <c r="E23" s="15">
        <f t="shared" si="7"/>
        <v>53535.4</v>
      </c>
      <c r="F23" s="13">
        <f t="shared" si="1"/>
        <v>81.73568128589794</v>
      </c>
      <c r="G23" s="159" t="s">
        <v>362</v>
      </c>
      <c r="H23" s="116"/>
    </row>
    <row r="24" spans="1:8" ht="15.95" customHeight="1" x14ac:dyDescent="0.25">
      <c r="A24" s="79"/>
      <c r="B24" s="96"/>
      <c r="C24" s="49" t="s">
        <v>8</v>
      </c>
      <c r="D24" s="15">
        <f t="shared" si="7"/>
        <v>77646.8</v>
      </c>
      <c r="E24" s="15">
        <f t="shared" si="7"/>
        <v>65677.100000000006</v>
      </c>
      <c r="F24" s="13">
        <f t="shared" si="1"/>
        <v>84.584425887480236</v>
      </c>
      <c r="G24" s="160"/>
      <c r="H24" s="116"/>
    </row>
    <row r="25" spans="1:8" ht="15.95" customHeight="1" x14ac:dyDescent="0.25">
      <c r="A25" s="79"/>
      <c r="B25" s="96"/>
      <c r="C25" s="49" t="s">
        <v>9</v>
      </c>
      <c r="D25" s="15">
        <f t="shared" si="7"/>
        <v>13870.1</v>
      </c>
      <c r="E25" s="15">
        <f t="shared" si="7"/>
        <v>11467.3</v>
      </c>
      <c r="F25" s="13">
        <f t="shared" si="1"/>
        <v>82.676404640197248</v>
      </c>
      <c r="G25" s="160"/>
      <c r="H25" s="116"/>
    </row>
    <row r="26" spans="1:8" ht="15.95" customHeight="1" x14ac:dyDescent="0.25">
      <c r="A26" s="79"/>
      <c r="B26" s="96"/>
      <c r="C26" s="48" t="s">
        <v>10</v>
      </c>
      <c r="D26" s="15">
        <f t="shared" si="7"/>
        <v>0</v>
      </c>
      <c r="E26" s="15">
        <f t="shared" si="7"/>
        <v>0</v>
      </c>
      <c r="F26" s="13">
        <v>0</v>
      </c>
      <c r="G26" s="160"/>
      <c r="H26" s="116"/>
    </row>
    <row r="27" spans="1:8" ht="15.95" customHeight="1" x14ac:dyDescent="0.25">
      <c r="A27" s="79"/>
      <c r="B27" s="96"/>
      <c r="C27" s="45" t="s">
        <v>11</v>
      </c>
      <c r="D27" s="14">
        <f t="shared" ref="D27:E27" si="8">SUM(D23:D26)</f>
        <v>157015.1</v>
      </c>
      <c r="E27" s="14">
        <f t="shared" si="8"/>
        <v>130679.8</v>
      </c>
      <c r="F27" s="14">
        <f t="shared" si="1"/>
        <v>83.227536714621706</v>
      </c>
      <c r="G27" s="160"/>
      <c r="H27" s="116"/>
    </row>
    <row r="28" spans="1:8" ht="15.95" customHeight="1" x14ac:dyDescent="0.25">
      <c r="A28" s="153" t="s">
        <v>20</v>
      </c>
      <c r="B28" s="68" t="s">
        <v>98</v>
      </c>
      <c r="C28" s="49" t="s">
        <v>7</v>
      </c>
      <c r="D28" s="15">
        <v>65498.2</v>
      </c>
      <c r="E28" s="15">
        <v>53535.4</v>
      </c>
      <c r="F28" s="13">
        <f t="shared" si="1"/>
        <v>81.73568128589794</v>
      </c>
      <c r="G28" s="160"/>
      <c r="H28" s="116"/>
    </row>
    <row r="29" spans="1:8" ht="15.95" customHeight="1" x14ac:dyDescent="0.25">
      <c r="A29" s="153"/>
      <c r="B29" s="68"/>
      <c r="C29" s="49" t="s">
        <v>8</v>
      </c>
      <c r="D29" s="15">
        <v>77646.8</v>
      </c>
      <c r="E29" s="15">
        <v>65677.100000000006</v>
      </c>
      <c r="F29" s="13">
        <f t="shared" si="1"/>
        <v>84.584425887480236</v>
      </c>
      <c r="G29" s="160"/>
      <c r="H29" s="116"/>
    </row>
    <row r="30" spans="1:8" ht="15.95" customHeight="1" x14ac:dyDescent="0.25">
      <c r="A30" s="153"/>
      <c r="B30" s="68"/>
      <c r="C30" s="49" t="s">
        <v>9</v>
      </c>
      <c r="D30" s="15">
        <v>13870.1</v>
      </c>
      <c r="E30" s="15">
        <v>11467.3</v>
      </c>
      <c r="F30" s="13">
        <f t="shared" si="1"/>
        <v>82.676404640197248</v>
      </c>
      <c r="G30" s="160"/>
      <c r="H30" s="116"/>
    </row>
    <row r="31" spans="1:8" ht="15.95" customHeight="1" x14ac:dyDescent="0.25">
      <c r="A31" s="153"/>
      <c r="B31" s="68"/>
      <c r="C31" s="48" t="s">
        <v>10</v>
      </c>
      <c r="D31" s="15">
        <v>0</v>
      </c>
      <c r="E31" s="15">
        <v>0</v>
      </c>
      <c r="F31" s="13">
        <v>0</v>
      </c>
      <c r="G31" s="160"/>
      <c r="H31" s="116"/>
    </row>
    <row r="32" spans="1:8" ht="15.95" customHeight="1" x14ac:dyDescent="0.25">
      <c r="A32" s="153"/>
      <c r="B32" s="68"/>
      <c r="C32" s="44" t="s">
        <v>11</v>
      </c>
      <c r="D32" s="13">
        <f t="shared" ref="D32:E32" si="9">SUM(D28:D31)</f>
        <v>157015.1</v>
      </c>
      <c r="E32" s="13">
        <f t="shared" si="9"/>
        <v>130679.8</v>
      </c>
      <c r="F32" s="13">
        <f t="shared" si="1"/>
        <v>83.227536714621706</v>
      </c>
      <c r="G32" s="161"/>
      <c r="H32" s="116"/>
    </row>
    <row r="33" spans="1:8" x14ac:dyDescent="0.25">
      <c r="A33" s="79" t="s">
        <v>26</v>
      </c>
      <c r="B33" s="96" t="s">
        <v>99</v>
      </c>
      <c r="C33" s="49" t="s">
        <v>7</v>
      </c>
      <c r="D33" s="15">
        <f t="shared" ref="D33:E36" si="10">D38</f>
        <v>0</v>
      </c>
      <c r="E33" s="15">
        <f t="shared" si="10"/>
        <v>0</v>
      </c>
      <c r="F33" s="13">
        <v>0</v>
      </c>
      <c r="G33" s="93"/>
      <c r="H33" s="95"/>
    </row>
    <row r="34" spans="1:8" x14ac:dyDescent="0.25">
      <c r="A34" s="79"/>
      <c r="B34" s="96"/>
      <c r="C34" s="49" t="s">
        <v>8</v>
      </c>
      <c r="D34" s="15">
        <f t="shared" si="10"/>
        <v>0</v>
      </c>
      <c r="E34" s="15">
        <f t="shared" si="10"/>
        <v>0</v>
      </c>
      <c r="F34" s="13">
        <v>0</v>
      </c>
      <c r="G34" s="93"/>
      <c r="H34" s="95"/>
    </row>
    <row r="35" spans="1:8" x14ac:dyDescent="0.25">
      <c r="A35" s="79"/>
      <c r="B35" s="96"/>
      <c r="C35" s="49" t="s">
        <v>9</v>
      </c>
      <c r="D35" s="15">
        <f t="shared" si="10"/>
        <v>33372.1</v>
      </c>
      <c r="E35" s="15">
        <f t="shared" si="10"/>
        <v>23573.5</v>
      </c>
      <c r="F35" s="13">
        <f t="shared" si="1"/>
        <v>70.638347601739184</v>
      </c>
      <c r="G35" s="93"/>
      <c r="H35" s="95"/>
    </row>
    <row r="36" spans="1:8" x14ac:dyDescent="0.25">
      <c r="A36" s="79"/>
      <c r="B36" s="96"/>
      <c r="C36" s="48" t="s">
        <v>10</v>
      </c>
      <c r="D36" s="15">
        <f t="shared" si="10"/>
        <v>0</v>
      </c>
      <c r="E36" s="15">
        <f t="shared" si="10"/>
        <v>0</v>
      </c>
      <c r="F36" s="13">
        <v>0</v>
      </c>
      <c r="G36" s="93"/>
      <c r="H36" s="95"/>
    </row>
    <row r="37" spans="1:8" x14ac:dyDescent="0.25">
      <c r="A37" s="79"/>
      <c r="B37" s="96"/>
      <c r="C37" s="45" t="s">
        <v>11</v>
      </c>
      <c r="D37" s="14">
        <f t="shared" ref="D37:E37" si="11">SUM(D33:D36)</f>
        <v>33372.1</v>
      </c>
      <c r="E37" s="14">
        <f t="shared" si="11"/>
        <v>23573.5</v>
      </c>
      <c r="F37" s="14">
        <f t="shared" si="1"/>
        <v>70.638347601739184</v>
      </c>
      <c r="G37" s="93"/>
      <c r="H37" s="95"/>
    </row>
    <row r="38" spans="1:8" x14ac:dyDescent="0.25">
      <c r="A38" s="153" t="s">
        <v>28</v>
      </c>
      <c r="B38" s="68" t="s">
        <v>100</v>
      </c>
      <c r="C38" s="49" t="s">
        <v>7</v>
      </c>
      <c r="D38" s="15">
        <v>0</v>
      </c>
      <c r="E38" s="15">
        <v>0</v>
      </c>
      <c r="F38" s="13">
        <v>0</v>
      </c>
      <c r="G38" s="68" t="s">
        <v>308</v>
      </c>
      <c r="H38" s="95"/>
    </row>
    <row r="39" spans="1:8" x14ac:dyDescent="0.25">
      <c r="A39" s="153"/>
      <c r="B39" s="68"/>
      <c r="C39" s="49" t="s">
        <v>8</v>
      </c>
      <c r="D39" s="13">
        <v>0</v>
      </c>
      <c r="E39" s="13">
        <v>0</v>
      </c>
      <c r="F39" s="13">
        <v>0</v>
      </c>
      <c r="G39" s="68"/>
      <c r="H39" s="95"/>
    </row>
    <row r="40" spans="1:8" x14ac:dyDescent="0.25">
      <c r="A40" s="153"/>
      <c r="B40" s="68"/>
      <c r="C40" s="49" t="s">
        <v>9</v>
      </c>
      <c r="D40" s="13">
        <v>33372.1</v>
      </c>
      <c r="E40" s="13">
        <v>23573.5</v>
      </c>
      <c r="F40" s="13">
        <f t="shared" si="1"/>
        <v>70.638347601739184</v>
      </c>
      <c r="G40" s="68"/>
      <c r="H40" s="95"/>
    </row>
    <row r="41" spans="1:8" x14ac:dyDescent="0.25">
      <c r="A41" s="153"/>
      <c r="B41" s="68"/>
      <c r="C41" s="48" t="s">
        <v>10</v>
      </c>
      <c r="D41" s="13">
        <v>0</v>
      </c>
      <c r="E41" s="13">
        <v>0</v>
      </c>
      <c r="F41" s="13">
        <v>0</v>
      </c>
      <c r="G41" s="68"/>
      <c r="H41" s="95"/>
    </row>
    <row r="42" spans="1:8" x14ac:dyDescent="0.25">
      <c r="A42" s="153"/>
      <c r="B42" s="68"/>
      <c r="C42" s="44" t="s">
        <v>11</v>
      </c>
      <c r="D42" s="13">
        <f t="shared" ref="D42:E42" si="12">SUM(D38:D41)</f>
        <v>33372.1</v>
      </c>
      <c r="E42" s="13">
        <f t="shared" si="12"/>
        <v>23573.5</v>
      </c>
      <c r="F42" s="13">
        <f t="shared" si="1"/>
        <v>70.638347601739184</v>
      </c>
      <c r="G42" s="68"/>
      <c r="H42" s="95"/>
    </row>
  </sheetData>
  <mergeCells count="34">
    <mergeCell ref="G13:G17"/>
    <mergeCell ref="A18:A22"/>
    <mergeCell ref="H13:H17"/>
    <mergeCell ref="G23:G32"/>
    <mergeCell ref="B18:B22"/>
    <mergeCell ref="G18:G22"/>
    <mergeCell ref="H18:H32"/>
    <mergeCell ref="A23:A27"/>
    <mergeCell ref="B23:B27"/>
    <mergeCell ref="A28:A32"/>
    <mergeCell ref="B28:B32"/>
    <mergeCell ref="A13:A17"/>
    <mergeCell ref="B13:B17"/>
    <mergeCell ref="A38:A42"/>
    <mergeCell ref="B38:B42"/>
    <mergeCell ref="G38:G42"/>
    <mergeCell ref="H38:H42"/>
    <mergeCell ref="A33:A37"/>
    <mergeCell ref="B33:B37"/>
    <mergeCell ref="G33:G37"/>
    <mergeCell ref="H33:H37"/>
    <mergeCell ref="A1:B2"/>
    <mergeCell ref="C1:C2"/>
    <mergeCell ref="D1:F1"/>
    <mergeCell ref="G1:G2"/>
    <mergeCell ref="H1:H2"/>
    <mergeCell ref="A3:A7"/>
    <mergeCell ref="B3:B7"/>
    <mergeCell ref="G3:G7"/>
    <mergeCell ref="H3:H7"/>
    <mergeCell ref="H8:H12"/>
    <mergeCell ref="A8:A12"/>
    <mergeCell ref="B8:B12"/>
    <mergeCell ref="G8:G12"/>
  </mergeCells>
  <pageMargins left="0.7" right="0.7" top="0.75" bottom="0.75" header="0.3" footer="0.3"/>
  <pageSetup paperSize="9" scale="71" fitToHeight="0" orientation="landscape" r:id="rId1"/>
  <rowBreaks count="1" manualBreakCount="1">
    <brk id="17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7"/>
  <sheetViews>
    <sheetView zoomScaleNormal="100" workbookViewId="0">
      <selection activeCell="G13" sqref="G13:G17"/>
    </sheetView>
  </sheetViews>
  <sheetFormatPr defaultRowHeight="12.75" x14ac:dyDescent="0.2"/>
  <cols>
    <col min="1" max="1" width="5.7109375" style="19" bestFit="1" customWidth="1"/>
    <col min="2" max="2" width="33.42578125" style="19" customWidth="1"/>
    <col min="3" max="3" width="19.140625" style="19" bestFit="1" customWidth="1"/>
    <col min="4" max="6" width="12.85546875" style="19" customWidth="1"/>
    <col min="7" max="7" width="40.7109375" style="19" customWidth="1"/>
    <col min="8" max="8" width="37.140625" style="19" customWidth="1"/>
    <col min="9" max="16384" width="9.140625" style="19"/>
  </cols>
  <sheetData>
    <row r="1" spans="1:8" ht="12.75" customHeight="1" x14ac:dyDescent="0.2">
      <c r="A1" s="79" t="s">
        <v>0</v>
      </c>
      <c r="B1" s="79"/>
      <c r="C1" s="79" t="s">
        <v>1</v>
      </c>
      <c r="D1" s="76" t="s">
        <v>279</v>
      </c>
      <c r="E1" s="76"/>
      <c r="F1" s="76"/>
      <c r="G1" s="76" t="s">
        <v>2</v>
      </c>
      <c r="H1" s="78" t="s">
        <v>3</v>
      </c>
    </row>
    <row r="2" spans="1:8" ht="38.25" x14ac:dyDescent="0.2">
      <c r="A2" s="79"/>
      <c r="B2" s="79"/>
      <c r="C2" s="79"/>
      <c r="D2" s="4" t="s">
        <v>12</v>
      </c>
      <c r="E2" s="4" t="s">
        <v>4</v>
      </c>
      <c r="F2" s="4" t="s">
        <v>5</v>
      </c>
      <c r="G2" s="77"/>
      <c r="H2" s="78"/>
    </row>
    <row r="3" spans="1:8" x14ac:dyDescent="0.2">
      <c r="A3" s="76" t="s">
        <v>101</v>
      </c>
      <c r="B3" s="96" t="s">
        <v>102</v>
      </c>
      <c r="C3" s="64" t="s">
        <v>7</v>
      </c>
      <c r="D3" s="13">
        <f t="shared" ref="D3:E6" si="0">D8+D28</f>
        <v>3856.4</v>
      </c>
      <c r="E3" s="13">
        <f t="shared" si="0"/>
        <v>3856.4</v>
      </c>
      <c r="F3" s="13">
        <f t="shared" ref="F3:F37" si="1">E3/D3*100</f>
        <v>100</v>
      </c>
      <c r="G3" s="177"/>
      <c r="H3" s="178"/>
    </row>
    <row r="4" spans="1:8" x14ac:dyDescent="0.2">
      <c r="A4" s="76"/>
      <c r="B4" s="96">
        <v>0</v>
      </c>
      <c r="C4" s="64" t="s">
        <v>8</v>
      </c>
      <c r="D4" s="13">
        <f t="shared" si="0"/>
        <v>187739.8</v>
      </c>
      <c r="E4" s="13">
        <f t="shared" si="0"/>
        <v>55031</v>
      </c>
      <c r="F4" s="13">
        <f t="shared" si="1"/>
        <v>29.312378089249059</v>
      </c>
      <c r="G4" s="177"/>
      <c r="H4" s="178"/>
    </row>
    <row r="5" spans="1:8" x14ac:dyDescent="0.2">
      <c r="A5" s="76"/>
      <c r="B5" s="96">
        <v>0</v>
      </c>
      <c r="C5" s="64" t="s">
        <v>9</v>
      </c>
      <c r="D5" s="13">
        <f t="shared" si="0"/>
        <v>116500.40000000001</v>
      </c>
      <c r="E5" s="13">
        <f t="shared" si="0"/>
        <v>15848.099999999999</v>
      </c>
      <c r="F5" s="13">
        <f t="shared" si="1"/>
        <v>13.603472606102637</v>
      </c>
      <c r="G5" s="177"/>
      <c r="H5" s="178"/>
    </row>
    <row r="6" spans="1:8" x14ac:dyDescent="0.2">
      <c r="A6" s="76"/>
      <c r="B6" s="96"/>
      <c r="C6" s="65" t="s">
        <v>10</v>
      </c>
      <c r="D6" s="13">
        <f t="shared" si="0"/>
        <v>0</v>
      </c>
      <c r="E6" s="13">
        <f t="shared" si="0"/>
        <v>0</v>
      </c>
      <c r="F6" s="13">
        <v>0</v>
      </c>
      <c r="G6" s="177"/>
      <c r="H6" s="178"/>
    </row>
    <row r="7" spans="1:8" x14ac:dyDescent="0.2">
      <c r="A7" s="76"/>
      <c r="B7" s="96"/>
      <c r="C7" s="66" t="s">
        <v>11</v>
      </c>
      <c r="D7" s="14">
        <f t="shared" ref="D7:E7" si="2">SUM(D3:D6)</f>
        <v>308096.59999999998</v>
      </c>
      <c r="E7" s="14">
        <f t="shared" si="2"/>
        <v>74735.5</v>
      </c>
      <c r="F7" s="13">
        <f t="shared" si="1"/>
        <v>24.257164798313259</v>
      </c>
      <c r="G7" s="177"/>
      <c r="H7" s="178"/>
    </row>
    <row r="8" spans="1:8" x14ac:dyDescent="0.2">
      <c r="A8" s="190" t="s">
        <v>13</v>
      </c>
      <c r="B8" s="191" t="s">
        <v>103</v>
      </c>
      <c r="C8" s="49" t="s">
        <v>7</v>
      </c>
      <c r="D8" s="62">
        <f t="shared" ref="D8:E11" si="3">D13+D18+D23</f>
        <v>0</v>
      </c>
      <c r="E8" s="62">
        <f t="shared" si="3"/>
        <v>0</v>
      </c>
      <c r="F8" s="13">
        <v>0</v>
      </c>
      <c r="G8" s="192"/>
      <c r="H8" s="193"/>
    </row>
    <row r="9" spans="1:8" x14ac:dyDescent="0.2">
      <c r="A9" s="190"/>
      <c r="B9" s="191"/>
      <c r="C9" s="49" t="s">
        <v>8</v>
      </c>
      <c r="D9" s="62">
        <f t="shared" si="3"/>
        <v>181689.5</v>
      </c>
      <c r="E9" s="62">
        <f t="shared" si="3"/>
        <v>48980.7</v>
      </c>
      <c r="F9" s="13">
        <f t="shared" si="1"/>
        <v>26.958464853500065</v>
      </c>
      <c r="G9" s="192"/>
      <c r="H9" s="193"/>
    </row>
    <row r="10" spans="1:8" x14ac:dyDescent="0.2">
      <c r="A10" s="190"/>
      <c r="B10" s="191"/>
      <c r="C10" s="49" t="s">
        <v>9</v>
      </c>
      <c r="D10" s="62">
        <f t="shared" si="3"/>
        <v>103538.40000000001</v>
      </c>
      <c r="E10" s="62">
        <f t="shared" si="3"/>
        <v>7837.2</v>
      </c>
      <c r="F10" s="13">
        <f t="shared" si="1"/>
        <v>7.5693655687165338</v>
      </c>
      <c r="G10" s="192"/>
      <c r="H10" s="193"/>
    </row>
    <row r="11" spans="1:8" x14ac:dyDescent="0.2">
      <c r="A11" s="190"/>
      <c r="B11" s="191"/>
      <c r="C11" s="48" t="s">
        <v>10</v>
      </c>
      <c r="D11" s="62">
        <f t="shared" si="3"/>
        <v>0</v>
      </c>
      <c r="E11" s="62">
        <f t="shared" si="3"/>
        <v>0</v>
      </c>
      <c r="F11" s="13">
        <v>0</v>
      </c>
      <c r="G11" s="192"/>
      <c r="H11" s="193"/>
    </row>
    <row r="12" spans="1:8" x14ac:dyDescent="0.2">
      <c r="A12" s="190"/>
      <c r="B12" s="191"/>
      <c r="C12" s="45" t="s">
        <v>11</v>
      </c>
      <c r="D12" s="14">
        <f t="shared" ref="D12:E12" si="4">SUM(D8:D11)</f>
        <v>285227.90000000002</v>
      </c>
      <c r="E12" s="14">
        <f t="shared" si="4"/>
        <v>56817.899999999994</v>
      </c>
      <c r="F12" s="14">
        <f t="shared" si="1"/>
        <v>19.920176111803926</v>
      </c>
      <c r="G12" s="192"/>
      <c r="H12" s="193"/>
    </row>
    <row r="13" spans="1:8" ht="59.1" customHeight="1" x14ac:dyDescent="0.2">
      <c r="A13" s="186" t="s">
        <v>33</v>
      </c>
      <c r="B13" s="184" t="s">
        <v>104</v>
      </c>
      <c r="C13" s="49" t="s">
        <v>7</v>
      </c>
      <c r="D13" s="62">
        <v>0</v>
      </c>
      <c r="E13" s="62">
        <v>0</v>
      </c>
      <c r="F13" s="13">
        <v>0</v>
      </c>
      <c r="G13" s="184" t="s">
        <v>363</v>
      </c>
      <c r="H13" s="184" t="s">
        <v>105</v>
      </c>
    </row>
    <row r="14" spans="1:8" ht="59.1" customHeight="1" x14ac:dyDescent="0.2">
      <c r="A14" s="186"/>
      <c r="B14" s="184"/>
      <c r="C14" s="49" t="s">
        <v>8</v>
      </c>
      <c r="D14" s="62">
        <v>172936.1</v>
      </c>
      <c r="E14" s="62">
        <v>48980.7</v>
      </c>
      <c r="F14" s="13">
        <f t="shared" si="1"/>
        <v>28.323004855550689</v>
      </c>
      <c r="G14" s="184"/>
      <c r="H14" s="184"/>
    </row>
    <row r="15" spans="1:8" ht="59.1" customHeight="1" x14ac:dyDescent="0.2">
      <c r="A15" s="186"/>
      <c r="B15" s="184"/>
      <c r="C15" s="49" t="s">
        <v>9</v>
      </c>
      <c r="D15" s="62">
        <v>26407.599999999999</v>
      </c>
      <c r="E15" s="62">
        <v>1196</v>
      </c>
      <c r="F15" s="13">
        <f t="shared" si="1"/>
        <v>4.528999227495115</v>
      </c>
      <c r="G15" s="184"/>
      <c r="H15" s="184"/>
    </row>
    <row r="16" spans="1:8" ht="59.1" customHeight="1" x14ac:dyDescent="0.2">
      <c r="A16" s="186"/>
      <c r="B16" s="184"/>
      <c r="C16" s="48" t="s">
        <v>10</v>
      </c>
      <c r="D16" s="62">
        <v>0</v>
      </c>
      <c r="E16" s="62">
        <v>0</v>
      </c>
      <c r="F16" s="13">
        <v>0</v>
      </c>
      <c r="G16" s="184"/>
      <c r="H16" s="184"/>
    </row>
    <row r="17" spans="1:8" ht="59.1" customHeight="1" x14ac:dyDescent="0.2">
      <c r="A17" s="186"/>
      <c r="B17" s="184"/>
      <c r="C17" s="44" t="s">
        <v>11</v>
      </c>
      <c r="D17" s="62">
        <f t="shared" ref="D17:E17" si="5">SUM(D13:D16)</f>
        <v>199343.7</v>
      </c>
      <c r="E17" s="62">
        <f t="shared" si="5"/>
        <v>50176.7</v>
      </c>
      <c r="F17" s="13">
        <f t="shared" si="1"/>
        <v>25.170948467395753</v>
      </c>
      <c r="G17" s="184"/>
      <c r="H17" s="184"/>
    </row>
    <row r="18" spans="1:8" ht="15.95" customHeight="1" x14ac:dyDescent="0.2">
      <c r="A18" s="186" t="s">
        <v>35</v>
      </c>
      <c r="B18" s="184" t="s">
        <v>106</v>
      </c>
      <c r="C18" s="49" t="s">
        <v>7</v>
      </c>
      <c r="D18" s="62">
        <v>0</v>
      </c>
      <c r="E18" s="62">
        <v>0</v>
      </c>
      <c r="F18" s="13">
        <v>0</v>
      </c>
      <c r="G18" s="184" t="s">
        <v>107</v>
      </c>
      <c r="H18" s="184"/>
    </row>
    <row r="19" spans="1:8" ht="15.95" customHeight="1" x14ac:dyDescent="0.2">
      <c r="A19" s="186"/>
      <c r="B19" s="184"/>
      <c r="C19" s="49" t="s">
        <v>8</v>
      </c>
      <c r="D19" s="62">
        <v>8753.4</v>
      </c>
      <c r="E19" s="62">
        <v>0</v>
      </c>
      <c r="F19" s="13">
        <f t="shared" si="1"/>
        <v>0</v>
      </c>
      <c r="G19" s="184"/>
      <c r="H19" s="184"/>
    </row>
    <row r="20" spans="1:8" ht="15.95" customHeight="1" x14ac:dyDescent="0.2">
      <c r="A20" s="186"/>
      <c r="B20" s="184"/>
      <c r="C20" s="49" t="s">
        <v>9</v>
      </c>
      <c r="D20" s="62">
        <v>906.2</v>
      </c>
      <c r="E20" s="62">
        <v>0</v>
      </c>
      <c r="F20" s="13">
        <f t="shared" si="1"/>
        <v>0</v>
      </c>
      <c r="G20" s="184"/>
      <c r="H20" s="184"/>
    </row>
    <row r="21" spans="1:8" ht="15.95" customHeight="1" x14ac:dyDescent="0.2">
      <c r="A21" s="186"/>
      <c r="B21" s="184"/>
      <c r="C21" s="48" t="s">
        <v>10</v>
      </c>
      <c r="D21" s="62">
        <v>0</v>
      </c>
      <c r="E21" s="62">
        <v>0</v>
      </c>
      <c r="F21" s="13">
        <v>0</v>
      </c>
      <c r="G21" s="184"/>
      <c r="H21" s="184"/>
    </row>
    <row r="22" spans="1:8" ht="15.95" customHeight="1" x14ac:dyDescent="0.2">
      <c r="A22" s="186"/>
      <c r="B22" s="184"/>
      <c r="C22" s="44" t="s">
        <v>11</v>
      </c>
      <c r="D22" s="62">
        <f t="shared" ref="D22:E22" si="6">SUM(D18:D21)</f>
        <v>9659.6</v>
      </c>
      <c r="E22" s="62">
        <f t="shared" si="6"/>
        <v>0</v>
      </c>
      <c r="F22" s="13">
        <f t="shared" si="1"/>
        <v>0</v>
      </c>
      <c r="G22" s="184"/>
      <c r="H22" s="184"/>
    </row>
    <row r="23" spans="1:8" ht="69.95" customHeight="1" x14ac:dyDescent="0.2">
      <c r="A23" s="185" t="s">
        <v>41</v>
      </c>
      <c r="B23" s="184" t="s">
        <v>108</v>
      </c>
      <c r="C23" s="49" t="s">
        <v>7</v>
      </c>
      <c r="D23" s="62">
        <v>0</v>
      </c>
      <c r="E23" s="62">
        <v>0</v>
      </c>
      <c r="F23" s="13">
        <v>0</v>
      </c>
      <c r="G23" s="184" t="s">
        <v>305</v>
      </c>
      <c r="H23" s="184"/>
    </row>
    <row r="24" spans="1:8" ht="69.95" customHeight="1" x14ac:dyDescent="0.2">
      <c r="A24" s="185"/>
      <c r="B24" s="184"/>
      <c r="C24" s="49" t="s">
        <v>8</v>
      </c>
      <c r="D24" s="62">
        <v>0</v>
      </c>
      <c r="E24" s="62">
        <v>0</v>
      </c>
      <c r="F24" s="13">
        <v>0</v>
      </c>
      <c r="G24" s="184"/>
      <c r="H24" s="184"/>
    </row>
    <row r="25" spans="1:8" ht="69.95" customHeight="1" x14ac:dyDescent="0.2">
      <c r="A25" s="185"/>
      <c r="B25" s="184"/>
      <c r="C25" s="49" t="s">
        <v>9</v>
      </c>
      <c r="D25" s="62">
        <v>76224.600000000006</v>
      </c>
      <c r="E25" s="62">
        <v>6641.2</v>
      </c>
      <c r="F25" s="13">
        <f t="shared" si="1"/>
        <v>8.7126728116644756</v>
      </c>
      <c r="G25" s="184"/>
      <c r="H25" s="184"/>
    </row>
    <row r="26" spans="1:8" ht="69.95" customHeight="1" x14ac:dyDescent="0.2">
      <c r="A26" s="185"/>
      <c r="B26" s="184"/>
      <c r="C26" s="48" t="s">
        <v>10</v>
      </c>
      <c r="D26" s="62">
        <v>0</v>
      </c>
      <c r="E26" s="62">
        <v>0</v>
      </c>
      <c r="F26" s="13">
        <v>0</v>
      </c>
      <c r="G26" s="184"/>
      <c r="H26" s="184"/>
    </row>
    <row r="27" spans="1:8" ht="69.95" customHeight="1" x14ac:dyDescent="0.2">
      <c r="A27" s="185"/>
      <c r="B27" s="184"/>
      <c r="C27" s="44" t="s">
        <v>11</v>
      </c>
      <c r="D27" s="62">
        <f t="shared" ref="D27:E27" si="7">SUM(D23:D26)</f>
        <v>76224.600000000006</v>
      </c>
      <c r="E27" s="62">
        <f t="shared" si="7"/>
        <v>6641.2</v>
      </c>
      <c r="F27" s="13">
        <f t="shared" si="1"/>
        <v>8.7126728116644756</v>
      </c>
      <c r="G27" s="184"/>
      <c r="H27" s="184"/>
    </row>
    <row r="28" spans="1:8" ht="15" customHeight="1" x14ac:dyDescent="0.2">
      <c r="A28" s="196" t="s">
        <v>26</v>
      </c>
      <c r="B28" s="182" t="s">
        <v>109</v>
      </c>
      <c r="C28" s="49" t="s">
        <v>7</v>
      </c>
      <c r="D28" s="62">
        <f t="shared" ref="D28:E31" si="8">D33</f>
        <v>3856.4</v>
      </c>
      <c r="E28" s="62">
        <f t="shared" si="8"/>
        <v>3856.4</v>
      </c>
      <c r="F28" s="13">
        <f t="shared" si="1"/>
        <v>100</v>
      </c>
      <c r="G28" s="187" t="s">
        <v>330</v>
      </c>
      <c r="H28" s="187" t="s">
        <v>111</v>
      </c>
    </row>
    <row r="29" spans="1:8" x14ac:dyDescent="0.2">
      <c r="A29" s="196"/>
      <c r="B29" s="182"/>
      <c r="C29" s="49" t="s">
        <v>8</v>
      </c>
      <c r="D29" s="62">
        <f t="shared" si="8"/>
        <v>6050.3</v>
      </c>
      <c r="E29" s="62">
        <f t="shared" si="8"/>
        <v>6050.3</v>
      </c>
      <c r="F29" s="13">
        <f t="shared" si="1"/>
        <v>100</v>
      </c>
      <c r="G29" s="188"/>
      <c r="H29" s="188"/>
    </row>
    <row r="30" spans="1:8" x14ac:dyDescent="0.2">
      <c r="A30" s="196"/>
      <c r="B30" s="182"/>
      <c r="C30" s="49" t="s">
        <v>9</v>
      </c>
      <c r="D30" s="62">
        <f t="shared" si="8"/>
        <v>12962</v>
      </c>
      <c r="E30" s="62">
        <f t="shared" si="8"/>
        <v>8010.9</v>
      </c>
      <c r="F30" s="13">
        <f t="shared" si="1"/>
        <v>61.802962505786141</v>
      </c>
      <c r="G30" s="188"/>
      <c r="H30" s="188"/>
    </row>
    <row r="31" spans="1:8" x14ac:dyDescent="0.2">
      <c r="A31" s="196"/>
      <c r="B31" s="182"/>
      <c r="C31" s="48" t="s">
        <v>10</v>
      </c>
      <c r="D31" s="62">
        <f t="shared" si="8"/>
        <v>0</v>
      </c>
      <c r="E31" s="62">
        <f t="shared" si="8"/>
        <v>0</v>
      </c>
      <c r="F31" s="13">
        <v>0</v>
      </c>
      <c r="G31" s="188"/>
      <c r="H31" s="188"/>
    </row>
    <row r="32" spans="1:8" x14ac:dyDescent="0.2">
      <c r="A32" s="197"/>
      <c r="B32" s="183"/>
      <c r="C32" s="45" t="s">
        <v>11</v>
      </c>
      <c r="D32" s="14">
        <f t="shared" ref="D32:E32" si="9">SUM(D28:D31)</f>
        <v>22868.7</v>
      </c>
      <c r="E32" s="14">
        <f t="shared" si="9"/>
        <v>17917.599999999999</v>
      </c>
      <c r="F32" s="14">
        <f t="shared" si="1"/>
        <v>78.349884339730707</v>
      </c>
      <c r="G32" s="188"/>
      <c r="H32" s="188"/>
    </row>
    <row r="33" spans="1:8" ht="12.75" customHeight="1" x14ac:dyDescent="0.2">
      <c r="A33" s="194" t="s">
        <v>28</v>
      </c>
      <c r="B33" s="195" t="s">
        <v>110</v>
      </c>
      <c r="C33" s="49" t="s">
        <v>7</v>
      </c>
      <c r="D33" s="62">
        <v>3856.4</v>
      </c>
      <c r="E33" s="63">
        <v>3856.4</v>
      </c>
      <c r="F33" s="13">
        <f t="shared" si="1"/>
        <v>100</v>
      </c>
      <c r="G33" s="188"/>
      <c r="H33" s="188"/>
    </row>
    <row r="34" spans="1:8" x14ac:dyDescent="0.2">
      <c r="A34" s="194"/>
      <c r="B34" s="195"/>
      <c r="C34" s="49" t="s">
        <v>8</v>
      </c>
      <c r="D34" s="62">
        <v>6050.3</v>
      </c>
      <c r="E34" s="63">
        <v>6050.3</v>
      </c>
      <c r="F34" s="13">
        <f t="shared" si="1"/>
        <v>100</v>
      </c>
      <c r="G34" s="188"/>
      <c r="H34" s="188"/>
    </row>
    <row r="35" spans="1:8" x14ac:dyDescent="0.2">
      <c r="A35" s="194"/>
      <c r="B35" s="195"/>
      <c r="C35" s="49" t="s">
        <v>9</v>
      </c>
      <c r="D35" s="62">
        <v>12962</v>
      </c>
      <c r="E35" s="63">
        <v>8010.9</v>
      </c>
      <c r="F35" s="13">
        <f t="shared" si="1"/>
        <v>61.802962505786141</v>
      </c>
      <c r="G35" s="188"/>
      <c r="H35" s="188"/>
    </row>
    <row r="36" spans="1:8" x14ac:dyDescent="0.2">
      <c r="A36" s="194"/>
      <c r="B36" s="195"/>
      <c r="C36" s="48" t="s">
        <v>10</v>
      </c>
      <c r="D36" s="62">
        <v>0</v>
      </c>
      <c r="E36" s="63">
        <v>0</v>
      </c>
      <c r="F36" s="13">
        <v>0</v>
      </c>
      <c r="G36" s="188"/>
      <c r="H36" s="188"/>
    </row>
    <row r="37" spans="1:8" x14ac:dyDescent="0.2">
      <c r="A37" s="194"/>
      <c r="B37" s="195"/>
      <c r="C37" s="44" t="s">
        <v>11</v>
      </c>
      <c r="D37" s="62">
        <f t="shared" ref="D37:E37" si="10">SUM(D33:D36)</f>
        <v>22868.7</v>
      </c>
      <c r="E37" s="63">
        <f t="shared" si="10"/>
        <v>17917.599999999999</v>
      </c>
      <c r="F37" s="13">
        <f t="shared" si="1"/>
        <v>78.349884339730707</v>
      </c>
      <c r="G37" s="189"/>
      <c r="H37" s="189"/>
    </row>
  </sheetData>
  <mergeCells count="29">
    <mergeCell ref="H28:H37"/>
    <mergeCell ref="A3:A7"/>
    <mergeCell ref="B3:B7"/>
    <mergeCell ref="G3:G7"/>
    <mergeCell ref="H3:H7"/>
    <mergeCell ref="A8:A12"/>
    <mergeCell ref="B8:B12"/>
    <mergeCell ref="G8:G12"/>
    <mergeCell ref="A13:A17"/>
    <mergeCell ref="B13:B17"/>
    <mergeCell ref="G13:G17"/>
    <mergeCell ref="H8:H12"/>
    <mergeCell ref="H13:H27"/>
    <mergeCell ref="A33:A37"/>
    <mergeCell ref="B33:B37"/>
    <mergeCell ref="A28:A32"/>
    <mergeCell ref="A1:B2"/>
    <mergeCell ref="C1:C2"/>
    <mergeCell ref="D1:F1"/>
    <mergeCell ref="G1:G2"/>
    <mergeCell ref="H1:H2"/>
    <mergeCell ref="B28:B32"/>
    <mergeCell ref="G18:G22"/>
    <mergeCell ref="A23:A27"/>
    <mergeCell ref="B23:B27"/>
    <mergeCell ref="G23:G27"/>
    <mergeCell ref="A18:A22"/>
    <mergeCell ref="B18:B22"/>
    <mergeCell ref="G28:G37"/>
  </mergeCells>
  <pageMargins left="0.7" right="0.7" top="0.75" bottom="0.75" header="0.3" footer="0.3"/>
  <pageSetup paperSize="9" scale="75" fitToHeight="0" orientation="landscape" r:id="rId1"/>
  <rowBreaks count="1" manualBreakCount="1">
    <brk id="1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22</vt:i4>
      </vt:variant>
      <vt:variant>
        <vt:lpstr>Именованные диапазоны</vt:lpstr>
      </vt:variant>
      <vt:variant>
        <vt:i4>1</vt:i4>
      </vt:variant>
    </vt:vector>
  </HeadingPairs>
  <TitlesOfParts>
    <vt:vector size="23" baseType="lpstr">
      <vt:lpstr>СВОД</vt:lpstr>
      <vt:lpstr>Разв. образ.</vt:lpstr>
      <vt:lpstr>Соц. и дем. раз.</vt:lpstr>
      <vt:lpstr>Культ. простр.</vt:lpstr>
      <vt:lpstr>Разв. физ. кул.</vt:lpstr>
      <vt:lpstr>Поддер. занят.</vt:lpstr>
      <vt:lpstr>Разв. агропром.</vt:lpstr>
      <vt:lpstr>Жилищ. сфер.</vt:lpstr>
      <vt:lpstr>Жил.-ком.</vt:lpstr>
      <vt:lpstr>Проф. правонар.</vt:lpstr>
      <vt:lpstr>Укрепл. межнац.</vt:lpstr>
      <vt:lpstr>Безоп. жизн.</vt:lpstr>
      <vt:lpstr>Эколог. без.</vt:lpstr>
      <vt:lpstr>Разв. эконом.</vt:lpstr>
      <vt:lpstr>Цифр. разв.</vt:lpstr>
      <vt:lpstr>Совр. трансп.</vt:lpstr>
      <vt:lpstr>Управ. мун. фин.</vt:lpstr>
      <vt:lpstr>Разв. гражд. общ.</vt:lpstr>
      <vt:lpstr>Управ. муниц. имущ.</vt:lpstr>
      <vt:lpstr>Муниц. служ.</vt:lpstr>
      <vt:lpstr>Содер. гор. тер.</vt:lpstr>
      <vt:lpstr>Устойч. разв. КМНС</vt:lpstr>
      <vt:lpstr>'Разв. образ.'!Область_печати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Шестакова Ольга</cp:lastModifiedBy>
  <cp:lastPrinted>2024-10-29T06:30:52Z</cp:lastPrinted>
  <dcterms:created xsi:type="dcterms:W3CDTF">2006-09-16T00:00:00Z</dcterms:created>
  <dcterms:modified xsi:type="dcterms:W3CDTF">2024-10-30T10:36:40Z</dcterms:modified>
</cp:coreProperties>
</file>