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NikitinaIA\Desktop\Экономика\Отчет о ходе реализации мун. программ\2024\4 кв\"/>
    </mc:Choice>
  </mc:AlternateContent>
  <bookViews>
    <workbookView xWindow="0" yWindow="0" windowWidth="28800" windowHeight="11835" firstSheet="8" activeTab="15"/>
  </bookViews>
  <sheets>
    <sheet name="СВОД" sheetId="22" r:id="rId1"/>
    <sheet name="Разв. образ." sheetId="3" r:id="rId2"/>
    <sheet name="Соц. и дем. раз." sheetId="4" r:id="rId3"/>
    <sheet name="Культ. простр." sheetId="13" r:id="rId4"/>
    <sheet name="Разв. физ. кул." sheetId="21" r:id="rId5"/>
    <sheet name="Поддер. занят." sheetId="5" r:id="rId6"/>
    <sheet name="Разв. агропром." sheetId="20" r:id="rId7"/>
    <sheet name="Жилищ. сфер." sheetId="2" r:id="rId8"/>
    <sheet name="Жил.-ком." sheetId="19" r:id="rId9"/>
    <sheet name="Проф. правонар." sheetId="6" r:id="rId10"/>
    <sheet name="Укрепл. межнац." sheetId="7" r:id="rId11"/>
    <sheet name="Безоп. жизн." sheetId="8" r:id="rId12"/>
    <sheet name="Эколог. без." sheetId="15" r:id="rId13"/>
    <sheet name="Разв. эконом." sheetId="14" r:id="rId14"/>
    <sheet name="Цифр. разв." sheetId="9" r:id="rId15"/>
    <sheet name="Совр. трансп." sheetId="16" r:id="rId16"/>
    <sheet name="Управ. мун. фин." sheetId="10" r:id="rId17"/>
    <sheet name="Разв. гражд. общ." sheetId="11" r:id="rId18"/>
    <sheet name="Управ. муниц. имущ." sheetId="17" r:id="rId19"/>
    <sheet name="Муниц. служ." sheetId="1" r:id="rId20"/>
    <sheet name="Содер. гор. тер." sheetId="18" r:id="rId21"/>
    <sheet name="Устойч. разв. КМНС" sheetId="12" r:id="rId22"/>
  </sheets>
  <definedNames>
    <definedName name="_xlnm.Print_Area" localSheetId="1">'Разв. образ.'!$A$1:$H$47</definedName>
  </definedNames>
  <calcPr calcId="152511" iterate="1"/>
</workbook>
</file>

<file path=xl/calcChain.xml><?xml version="1.0" encoding="utf-8"?>
<calcChain xmlns="http://schemas.openxmlformats.org/spreadsheetml/2006/main">
  <c r="F5" i="22" l="1"/>
  <c r="F7" i="5"/>
  <c r="F5" i="5"/>
  <c r="F4" i="22"/>
  <c r="E5" i="22"/>
  <c r="E6" i="22"/>
  <c r="D25" i="2"/>
  <c r="D5" i="2"/>
  <c r="F7" i="21"/>
  <c r="F40" i="21"/>
  <c r="F5" i="21" s="1"/>
  <c r="F25" i="4"/>
  <c r="D5" i="22"/>
  <c r="D7" i="22"/>
  <c r="D4" i="22"/>
  <c r="F7" i="22"/>
  <c r="G7" i="22" s="1"/>
  <c r="E47" i="16" l="1"/>
  <c r="E41" i="16"/>
  <c r="E40" i="16"/>
  <c r="E39" i="16"/>
  <c r="E38" i="16"/>
  <c r="E42" i="16" s="1"/>
  <c r="E37" i="16"/>
  <c r="E32" i="16"/>
  <c r="E27" i="16"/>
  <c r="E21" i="16"/>
  <c r="E20" i="16"/>
  <c r="E19" i="16"/>
  <c r="E18" i="16"/>
  <c r="E22" i="16" s="1"/>
  <c r="E17" i="16"/>
  <c r="E12" i="16"/>
  <c r="E11" i="16"/>
  <c r="E10" i="16"/>
  <c r="E9" i="16"/>
  <c r="E8" i="16"/>
  <c r="E3" i="16" s="1"/>
  <c r="E6" i="16"/>
  <c r="E5" i="16"/>
  <c r="E4" i="16"/>
  <c r="D47" i="16"/>
  <c r="D41" i="16"/>
  <c r="D40" i="16"/>
  <c r="D39" i="16"/>
  <c r="D38" i="16"/>
  <c r="D42" i="16" s="1"/>
  <c r="D37" i="16"/>
  <c r="D32" i="16"/>
  <c r="D27" i="16"/>
  <c r="D21" i="16"/>
  <c r="D20" i="16"/>
  <c r="D19" i="16"/>
  <c r="D4" i="16" s="1"/>
  <c r="D18" i="16"/>
  <c r="D3" i="16" s="1"/>
  <c r="D17" i="16"/>
  <c r="D12" i="16"/>
  <c r="D11" i="16"/>
  <c r="D10" i="16"/>
  <c r="D9" i="16"/>
  <c r="D8" i="16"/>
  <c r="D6" i="16"/>
  <c r="F10" i="15"/>
  <c r="E52" i="15"/>
  <c r="E46" i="15"/>
  <c r="E45" i="15"/>
  <c r="E44" i="15"/>
  <c r="E43" i="15"/>
  <c r="E47" i="15" s="1"/>
  <c r="E42" i="15"/>
  <c r="E37" i="15"/>
  <c r="E32" i="15"/>
  <c r="E26" i="15"/>
  <c r="E25" i="15"/>
  <c r="E24" i="15"/>
  <c r="E4" i="15" s="1"/>
  <c r="E23" i="15"/>
  <c r="E27" i="15" s="1"/>
  <c r="E22" i="15"/>
  <c r="E17" i="15"/>
  <c r="E11" i="15"/>
  <c r="E10" i="15"/>
  <c r="E9" i="15"/>
  <c r="E8" i="15"/>
  <c r="E12" i="15" s="1"/>
  <c r="E6" i="15"/>
  <c r="E5" i="15"/>
  <c r="D52" i="15"/>
  <c r="D46" i="15"/>
  <c r="D45" i="15"/>
  <c r="D44" i="15"/>
  <c r="D43" i="15"/>
  <c r="D42" i="15"/>
  <c r="D37" i="15"/>
  <c r="D32" i="15"/>
  <c r="D26" i="15"/>
  <c r="D25" i="15"/>
  <c r="D27" i="15" s="1"/>
  <c r="D24" i="15"/>
  <c r="D23" i="15"/>
  <c r="D22" i="15"/>
  <c r="D17" i="15"/>
  <c r="D11" i="15"/>
  <c r="D6" i="15" s="1"/>
  <c r="D10" i="15"/>
  <c r="D5" i="15" s="1"/>
  <c r="D9" i="15"/>
  <c r="D12" i="15" s="1"/>
  <c r="D8" i="15"/>
  <c r="D3" i="15"/>
  <c r="E7" i="16" l="1"/>
  <c r="D5" i="16"/>
  <c r="D7" i="16" s="1"/>
  <c r="D22" i="16"/>
  <c r="E3" i="15"/>
  <c r="E7" i="15" s="1"/>
  <c r="D47" i="15"/>
  <c r="D4" i="15"/>
  <c r="D7" i="15" s="1"/>
  <c r="F47" i="12"/>
  <c r="F41" i="12"/>
  <c r="F40" i="12"/>
  <c r="F39" i="12"/>
  <c r="F38" i="12"/>
  <c r="F3" i="12" s="1"/>
  <c r="F7" i="12" s="1"/>
  <c r="F37" i="12"/>
  <c r="F32" i="12"/>
  <c r="F31" i="12"/>
  <c r="F30" i="12"/>
  <c r="F29" i="12"/>
  <c r="F28" i="12"/>
  <c r="F27" i="12"/>
  <c r="F22" i="12"/>
  <c r="F17" i="12"/>
  <c r="F12" i="12"/>
  <c r="F11" i="12"/>
  <c r="F10" i="12"/>
  <c r="F9" i="12"/>
  <c r="F8" i="12"/>
  <c r="F6" i="12"/>
  <c r="F5" i="12"/>
  <c r="F4" i="12"/>
  <c r="D47" i="12"/>
  <c r="D41" i="12"/>
  <c r="D40" i="12"/>
  <c r="D39" i="12"/>
  <c r="D38" i="12"/>
  <c r="D3" i="12" s="1"/>
  <c r="D7" i="12" s="1"/>
  <c r="D37" i="12"/>
  <c r="D32" i="12"/>
  <c r="D31" i="12"/>
  <c r="D30" i="12"/>
  <c r="D29" i="12"/>
  <c r="D28" i="12"/>
  <c r="D27" i="12"/>
  <c r="D22" i="12"/>
  <c r="D17" i="12"/>
  <c r="D12" i="12"/>
  <c r="D11" i="12"/>
  <c r="D10" i="12"/>
  <c r="D9" i="12"/>
  <c r="D8" i="12"/>
  <c r="D6" i="12"/>
  <c r="D5" i="12"/>
  <c r="D4" i="12"/>
  <c r="F42" i="12" l="1"/>
  <c r="D42" i="12"/>
  <c r="E47" i="18"/>
  <c r="E41" i="18"/>
  <c r="E40" i="18"/>
  <c r="E39" i="18"/>
  <c r="E38" i="18"/>
  <c r="E42" i="18" s="1"/>
  <c r="E37" i="18"/>
  <c r="E32" i="18"/>
  <c r="E27" i="18"/>
  <c r="E22" i="18"/>
  <c r="E17" i="18"/>
  <c r="E11" i="18"/>
  <c r="E6" i="18" s="1"/>
  <c r="E10" i="18"/>
  <c r="E9" i="18"/>
  <c r="E4" i="18" s="1"/>
  <c r="E8" i="18"/>
  <c r="E12" i="18" s="1"/>
  <c r="E5" i="18"/>
  <c r="D47" i="18"/>
  <c r="D41" i="18"/>
  <c r="D40" i="18"/>
  <c r="D39" i="18"/>
  <c r="D38" i="18"/>
  <c r="D42" i="18" s="1"/>
  <c r="D37" i="18"/>
  <c r="D32" i="18"/>
  <c r="D27" i="18"/>
  <c r="D22" i="18"/>
  <c r="D17" i="18"/>
  <c r="D11" i="18"/>
  <c r="D10" i="18"/>
  <c r="D5" i="18" s="1"/>
  <c r="D9" i="18"/>
  <c r="D4" i="18" s="1"/>
  <c r="D8" i="18"/>
  <c r="D6" i="18"/>
  <c r="E37" i="1"/>
  <c r="E32" i="1"/>
  <c r="E26" i="1"/>
  <c r="E25" i="1"/>
  <c r="E24" i="1"/>
  <c r="E23" i="1"/>
  <c r="E27" i="1" s="1"/>
  <c r="E22" i="1"/>
  <c r="E17" i="1"/>
  <c r="E11" i="1"/>
  <c r="E10" i="1"/>
  <c r="E5" i="1" s="1"/>
  <c r="E9" i="1"/>
  <c r="E4" i="1" s="1"/>
  <c r="E8" i="1"/>
  <c r="E12" i="1" s="1"/>
  <c r="E6" i="1"/>
  <c r="D37" i="1"/>
  <c r="D32" i="1"/>
  <c r="D26" i="1"/>
  <c r="D25" i="1"/>
  <c r="D24" i="1"/>
  <c r="D23" i="1"/>
  <c r="D22" i="1"/>
  <c r="D17" i="1"/>
  <c r="D11" i="1"/>
  <c r="D10" i="1"/>
  <c r="D9" i="1"/>
  <c r="D8" i="1"/>
  <c r="D12" i="1" s="1"/>
  <c r="D6" i="1"/>
  <c r="F8" i="17"/>
  <c r="F9" i="17"/>
  <c r="F10" i="17"/>
  <c r="F5" i="17" s="1"/>
  <c r="F11" i="17"/>
  <c r="F6" i="17" s="1"/>
  <c r="F17" i="17"/>
  <c r="F22" i="17"/>
  <c r="F27" i="17"/>
  <c r="F28" i="17"/>
  <c r="F29" i="17"/>
  <c r="F30" i="17"/>
  <c r="F31" i="17"/>
  <c r="F32" i="17"/>
  <c r="F37" i="17"/>
  <c r="E37" i="17"/>
  <c r="E31" i="17"/>
  <c r="E30" i="17"/>
  <c r="E29" i="17"/>
  <c r="E28" i="17"/>
  <c r="E32" i="17" s="1"/>
  <c r="E27" i="17"/>
  <c r="E22" i="17"/>
  <c r="E17" i="17"/>
  <c r="E11" i="17"/>
  <c r="E10" i="17"/>
  <c r="E9" i="17"/>
  <c r="E4" i="17" s="1"/>
  <c r="E8" i="17"/>
  <c r="E12" i="17" s="1"/>
  <c r="E6" i="17"/>
  <c r="E5" i="17"/>
  <c r="D37" i="17"/>
  <c r="D31" i="17"/>
  <c r="D30" i="17"/>
  <c r="D29" i="17"/>
  <c r="D28" i="17"/>
  <c r="D32" i="17" s="1"/>
  <c r="D27" i="17"/>
  <c r="D22" i="17"/>
  <c r="D17" i="17"/>
  <c r="D11" i="17"/>
  <c r="D10" i="17"/>
  <c r="D5" i="17" s="1"/>
  <c r="D9" i="17"/>
  <c r="D4" i="17" s="1"/>
  <c r="D8" i="17"/>
  <c r="D6" i="17"/>
  <c r="E3" i="18" l="1"/>
  <c r="E7" i="18" s="1"/>
  <c r="D12" i="18"/>
  <c r="D3" i="18"/>
  <c r="D7" i="18" s="1"/>
  <c r="E3" i="1"/>
  <c r="E7" i="1" s="1"/>
  <c r="D5" i="1"/>
  <c r="D27" i="1"/>
  <c r="D4" i="1"/>
  <c r="D3" i="1"/>
  <c r="F12" i="17"/>
  <c r="E3" i="17"/>
  <c r="E7" i="17" s="1"/>
  <c r="D12" i="17"/>
  <c r="D3" i="17"/>
  <c r="D7" i="17" s="1"/>
  <c r="D7" i="1" l="1"/>
  <c r="E32" i="11" l="1"/>
  <c r="E26" i="11"/>
  <c r="E25" i="11"/>
  <c r="E24" i="11"/>
  <c r="E23" i="11"/>
  <c r="E27" i="11" s="1"/>
  <c r="E22" i="11"/>
  <c r="E17" i="11"/>
  <c r="E11" i="11"/>
  <c r="E10" i="11"/>
  <c r="E9" i="11"/>
  <c r="E4" i="11" s="1"/>
  <c r="E8" i="11"/>
  <c r="E12" i="11" s="1"/>
  <c r="E6" i="11"/>
  <c r="E5" i="11"/>
  <c r="D10" i="11"/>
  <c r="D11" i="11"/>
  <c r="D17" i="11"/>
  <c r="D22" i="11"/>
  <c r="D23" i="11"/>
  <c r="D24" i="11"/>
  <c r="D25" i="11"/>
  <c r="D26" i="11"/>
  <c r="D32" i="11"/>
  <c r="D6" i="11"/>
  <c r="D8" i="11"/>
  <c r="D3" i="11" s="1"/>
  <c r="D32" i="10"/>
  <c r="D27" i="10"/>
  <c r="D21" i="10"/>
  <c r="D20" i="10"/>
  <c r="D19" i="10"/>
  <c r="D18" i="10"/>
  <c r="D22" i="10" s="1"/>
  <c r="D17" i="10"/>
  <c r="D11" i="10"/>
  <c r="D10" i="10"/>
  <c r="D9" i="10"/>
  <c r="D4" i="10" s="1"/>
  <c r="D8" i="10"/>
  <c r="D12" i="10" s="1"/>
  <c r="D6" i="10"/>
  <c r="D5" i="10"/>
  <c r="E3" i="11" l="1"/>
  <c r="E7" i="11" s="1"/>
  <c r="D27" i="11"/>
  <c r="D3" i="10"/>
  <c r="D7" i="10" s="1"/>
  <c r="D9" i="11" l="1"/>
  <c r="D5" i="11"/>
  <c r="D4" i="11" l="1"/>
  <c r="D7" i="11" s="1"/>
  <c r="D12" i="11"/>
  <c r="D37" i="9"/>
  <c r="D31" i="9"/>
  <c r="D30" i="9"/>
  <c r="D29" i="9"/>
  <c r="D28" i="9"/>
  <c r="D32" i="9" s="1"/>
  <c r="D27" i="9"/>
  <c r="D22" i="9"/>
  <c r="D17" i="9"/>
  <c r="D11" i="9"/>
  <c r="D10" i="9"/>
  <c r="D5" i="9" s="1"/>
  <c r="D9" i="9"/>
  <c r="D4" i="9" s="1"/>
  <c r="D8" i="9"/>
  <c r="D12" i="9" s="1"/>
  <c r="D6" i="9"/>
  <c r="D3" i="9" l="1"/>
  <c r="D7" i="9" s="1"/>
  <c r="F42" i="14" l="1"/>
  <c r="F36" i="14"/>
  <c r="F35" i="14"/>
  <c r="F34" i="14"/>
  <c r="F33" i="14"/>
  <c r="F37" i="14" s="1"/>
  <c r="F32" i="14"/>
  <c r="F27" i="14"/>
  <c r="F22" i="14"/>
  <c r="F17" i="14"/>
  <c r="F11" i="14"/>
  <c r="F6" i="14" s="1"/>
  <c r="F10" i="14"/>
  <c r="F5" i="14" s="1"/>
  <c r="F9" i="14"/>
  <c r="F4" i="14" s="1"/>
  <c r="F8" i="14"/>
  <c r="F12" i="14" s="1"/>
  <c r="E42" i="14"/>
  <c r="E36" i="14"/>
  <c r="E35" i="14"/>
  <c r="E34" i="14"/>
  <c r="E33" i="14"/>
  <c r="E37" i="14" s="1"/>
  <c r="E32" i="14"/>
  <c r="E27" i="14"/>
  <c r="E22" i="14"/>
  <c r="E17" i="14"/>
  <c r="E11" i="14"/>
  <c r="E6" i="14" s="1"/>
  <c r="E10" i="14"/>
  <c r="E5" i="14" s="1"/>
  <c r="E9" i="14"/>
  <c r="E4" i="14" s="1"/>
  <c r="E8" i="14"/>
  <c r="E12" i="14" s="1"/>
  <c r="D42" i="14"/>
  <c r="D36" i="14"/>
  <c r="D35" i="14"/>
  <c r="D34" i="14"/>
  <c r="D33" i="14"/>
  <c r="D37" i="14" s="1"/>
  <c r="D32" i="14"/>
  <c r="D27" i="14"/>
  <c r="D22" i="14"/>
  <c r="D17" i="14"/>
  <c r="D11" i="14"/>
  <c r="D6" i="14" s="1"/>
  <c r="D10" i="14"/>
  <c r="D5" i="14" s="1"/>
  <c r="D9" i="14"/>
  <c r="D4" i="14" s="1"/>
  <c r="D8" i="14"/>
  <c r="D12" i="14" s="1"/>
  <c r="D52" i="8"/>
  <c r="D46" i="8"/>
  <c r="D45" i="8"/>
  <c r="D44" i="8"/>
  <c r="D43" i="8"/>
  <c r="D47" i="8" s="1"/>
  <c r="D42" i="8"/>
  <c r="D36" i="8"/>
  <c r="D35" i="8"/>
  <c r="D34" i="8"/>
  <c r="D33" i="8"/>
  <c r="D37" i="8" s="1"/>
  <c r="D32" i="8"/>
  <c r="D27" i="8"/>
  <c r="D22" i="8"/>
  <c r="D17" i="8"/>
  <c r="D11" i="8"/>
  <c r="D10" i="8"/>
  <c r="D5" i="8" s="1"/>
  <c r="D9" i="8"/>
  <c r="D4" i="8" s="1"/>
  <c r="D8" i="8"/>
  <c r="D12" i="8" s="1"/>
  <c r="D6" i="8"/>
  <c r="D3" i="14" l="1"/>
  <c r="D7" i="14" s="1"/>
  <c r="D3" i="8"/>
  <c r="D7" i="8" s="1"/>
  <c r="D47" i="7" l="1"/>
  <c r="D42" i="7"/>
  <c r="D36" i="7"/>
  <c r="D6" i="7" s="1"/>
  <c r="D35" i="7"/>
  <c r="D34" i="7"/>
  <c r="D33" i="7"/>
  <c r="D32" i="7"/>
  <c r="D27" i="7"/>
  <c r="D22" i="7"/>
  <c r="D17" i="7"/>
  <c r="D12" i="7"/>
  <c r="D11" i="7"/>
  <c r="D10" i="7"/>
  <c r="D9" i="7"/>
  <c r="D8" i="7"/>
  <c r="D3" i="7" s="1"/>
  <c r="D7" i="7" s="1"/>
  <c r="D5" i="7"/>
  <c r="D4" i="7"/>
  <c r="D37" i="7" l="1"/>
  <c r="D47" i="6"/>
  <c r="D41" i="6"/>
  <c r="D42" i="6" s="1"/>
  <c r="D40" i="6"/>
  <c r="D39" i="6"/>
  <c r="D38" i="6"/>
  <c r="D37" i="6"/>
  <c r="D32" i="6"/>
  <c r="D27" i="6"/>
  <c r="D22" i="6"/>
  <c r="D17" i="6"/>
  <c r="D11" i="6"/>
  <c r="D10" i="6"/>
  <c r="D9" i="6"/>
  <c r="D4" i="6" s="1"/>
  <c r="D8" i="6"/>
  <c r="D12" i="6" s="1"/>
  <c r="D5" i="6"/>
  <c r="D6" i="6" l="1"/>
  <c r="D3" i="6"/>
  <c r="D7" i="6" s="1"/>
  <c r="E37" i="19" l="1"/>
  <c r="E31" i="19"/>
  <c r="E30" i="19"/>
  <c r="E29" i="19"/>
  <c r="E28" i="19"/>
  <c r="E32" i="19" s="1"/>
  <c r="E27" i="19"/>
  <c r="E22" i="19"/>
  <c r="E17" i="19"/>
  <c r="E11" i="19"/>
  <c r="E10" i="19"/>
  <c r="E5" i="19" s="1"/>
  <c r="E9" i="19"/>
  <c r="E4" i="19" s="1"/>
  <c r="E8" i="19"/>
  <c r="E6" i="19"/>
  <c r="D37" i="19"/>
  <c r="D31" i="19"/>
  <c r="D30" i="19"/>
  <c r="D29" i="19"/>
  <c r="D28" i="19"/>
  <c r="D32" i="19" s="1"/>
  <c r="D27" i="19"/>
  <c r="D22" i="19"/>
  <c r="D17" i="19"/>
  <c r="D11" i="19"/>
  <c r="D10" i="19"/>
  <c r="D5" i="19" s="1"/>
  <c r="D6" i="22" s="1"/>
  <c r="D9" i="19"/>
  <c r="D4" i="19" s="1"/>
  <c r="D8" i="19"/>
  <c r="D6" i="19"/>
  <c r="E42" i="2"/>
  <c r="E36" i="2"/>
  <c r="E35" i="2"/>
  <c r="E34" i="2"/>
  <c r="E33" i="2"/>
  <c r="E37" i="2" s="1"/>
  <c r="E32" i="2"/>
  <c r="E26" i="2"/>
  <c r="E25" i="2"/>
  <c r="E5" i="2" s="1"/>
  <c r="E24" i="2"/>
  <c r="E23" i="2"/>
  <c r="E22" i="2"/>
  <c r="E17" i="2"/>
  <c r="E11" i="2"/>
  <c r="E6" i="2" s="1"/>
  <c r="E10" i="2"/>
  <c r="E9" i="2"/>
  <c r="E8" i="2"/>
  <c r="E4" i="2"/>
  <c r="E3" i="2"/>
  <c r="D42" i="2"/>
  <c r="D36" i="2"/>
  <c r="D35" i="2"/>
  <c r="D34" i="2"/>
  <c r="D33" i="2"/>
  <c r="D37" i="2" s="1"/>
  <c r="D32" i="2"/>
  <c r="D27" i="2"/>
  <c r="D26" i="2"/>
  <c r="D24" i="2"/>
  <c r="D23" i="2"/>
  <c r="D3" i="2" s="1"/>
  <c r="D22" i="2"/>
  <c r="D17" i="2"/>
  <c r="D11" i="2"/>
  <c r="D6" i="2" s="1"/>
  <c r="D10" i="2"/>
  <c r="D9" i="2"/>
  <c r="D4" i="2" s="1"/>
  <c r="D8" i="2"/>
  <c r="E37" i="20"/>
  <c r="E31" i="20"/>
  <c r="E30" i="20"/>
  <c r="E29" i="20"/>
  <c r="E28" i="20"/>
  <c r="E32" i="20" s="1"/>
  <c r="E27" i="20"/>
  <c r="E22" i="20"/>
  <c r="E21" i="20"/>
  <c r="E20" i="20"/>
  <c r="E19" i="20"/>
  <c r="E18" i="20"/>
  <c r="E17" i="20"/>
  <c r="E11" i="20"/>
  <c r="E6" i="20" s="1"/>
  <c r="E10" i="20"/>
  <c r="E5" i="20" s="1"/>
  <c r="E9" i="20"/>
  <c r="E8" i="20"/>
  <c r="E12" i="20" s="1"/>
  <c r="E4" i="20"/>
  <c r="E3" i="20"/>
  <c r="D17" i="20"/>
  <c r="D18" i="20"/>
  <c r="D19" i="20"/>
  <c r="D20" i="20"/>
  <c r="D21" i="20"/>
  <c r="D22" i="20"/>
  <c r="D27" i="20"/>
  <c r="D28" i="20"/>
  <c r="D32" i="20" s="1"/>
  <c r="D29" i="20"/>
  <c r="D30" i="20"/>
  <c r="D31" i="20"/>
  <c r="D37" i="20"/>
  <c r="D10" i="20"/>
  <c r="D5" i="20" s="1"/>
  <c r="D9" i="20"/>
  <c r="D4" i="20" s="1"/>
  <c r="D8" i="20"/>
  <c r="E12" i="19" l="1"/>
  <c r="E27" i="2"/>
  <c r="E3" i="19"/>
  <c r="E7" i="19" s="1"/>
  <c r="D12" i="19"/>
  <c r="D3" i="19"/>
  <c r="D7" i="19" s="1"/>
  <c r="E7" i="2"/>
  <c r="E12" i="2"/>
  <c r="D7" i="2"/>
  <c r="D8" i="22" s="1"/>
  <c r="D12" i="2"/>
  <c r="E7" i="20"/>
  <c r="D11" i="20"/>
  <c r="D6" i="20" s="1"/>
  <c r="D3" i="20"/>
  <c r="D7" i="20" s="1"/>
  <c r="D12" i="20"/>
  <c r="D37" i="5" l="1"/>
  <c r="D31" i="5"/>
  <c r="D30" i="5"/>
  <c r="D29" i="5"/>
  <c r="D28" i="5"/>
  <c r="D32" i="5" s="1"/>
  <c r="D27" i="5"/>
  <c r="D22" i="5"/>
  <c r="D21" i="5"/>
  <c r="D20" i="5"/>
  <c r="D19" i="5"/>
  <c r="D18" i="5"/>
  <c r="D17" i="5"/>
  <c r="D11" i="5"/>
  <c r="D6" i="5" s="1"/>
  <c r="D10" i="5"/>
  <c r="D5" i="5" s="1"/>
  <c r="D9" i="5"/>
  <c r="D4" i="5" s="1"/>
  <c r="D8" i="5"/>
  <c r="D3" i="5"/>
  <c r="G11" i="21"/>
  <c r="G6" i="21"/>
  <c r="G56" i="21"/>
  <c r="F57" i="21"/>
  <c r="G26" i="21"/>
  <c r="F27" i="21"/>
  <c r="D7" i="21"/>
  <c r="D6" i="21"/>
  <c r="D17" i="21"/>
  <c r="D22" i="21"/>
  <c r="D27" i="21"/>
  <c r="D32" i="21"/>
  <c r="D37" i="21"/>
  <c r="D38" i="21"/>
  <c r="D39" i="21"/>
  <c r="D40" i="21"/>
  <c r="D41" i="21"/>
  <c r="D47" i="21"/>
  <c r="D52" i="21"/>
  <c r="D57" i="21"/>
  <c r="D62" i="21"/>
  <c r="D67" i="21"/>
  <c r="D72" i="21"/>
  <c r="D8" i="21"/>
  <c r="D7" i="5" l="1"/>
  <c r="D12" i="5"/>
  <c r="D42" i="21"/>
  <c r="D11" i="21"/>
  <c r="D3" i="21"/>
  <c r="D10" i="21" l="1"/>
  <c r="D5" i="21" s="1"/>
  <c r="D9" i="21"/>
  <c r="D4" i="21" s="1"/>
  <c r="D12" i="21" l="1"/>
  <c r="G6" i="3" l="1"/>
  <c r="F11" i="3"/>
  <c r="F6" i="3" s="1"/>
  <c r="G31" i="13" l="1"/>
  <c r="G11" i="13"/>
  <c r="G36" i="13"/>
  <c r="F37" i="13"/>
  <c r="G21" i="13"/>
  <c r="F22" i="13"/>
  <c r="D47" i="13"/>
  <c r="D41" i="13"/>
  <c r="D40" i="13"/>
  <c r="D39" i="13"/>
  <c r="D38" i="13"/>
  <c r="D3" i="13" s="1"/>
  <c r="D37" i="13"/>
  <c r="D32" i="13"/>
  <c r="D31" i="13"/>
  <c r="D30" i="13"/>
  <c r="D29" i="13"/>
  <c r="D28" i="13"/>
  <c r="D27" i="13"/>
  <c r="D22" i="13"/>
  <c r="D17" i="13"/>
  <c r="D11" i="13"/>
  <c r="D6" i="13" s="1"/>
  <c r="D10" i="13"/>
  <c r="D9" i="13"/>
  <c r="D8" i="13"/>
  <c r="D4" i="13"/>
  <c r="D12" i="13" l="1"/>
  <c r="D5" i="13"/>
  <c r="D7" i="13" s="1"/>
  <c r="D42" i="13"/>
  <c r="D17" i="4" l="1"/>
  <c r="D22" i="4"/>
  <c r="D23" i="4"/>
  <c r="D24" i="4"/>
  <c r="D25" i="4"/>
  <c r="D26" i="4"/>
  <c r="D27" i="4"/>
  <c r="D32" i="4"/>
  <c r="D11" i="4"/>
  <c r="D6" i="4" s="1"/>
  <c r="D10" i="4"/>
  <c r="D5" i="4" s="1"/>
  <c r="F22" i="3" l="1"/>
  <c r="E22" i="3"/>
  <c r="D7" i="3"/>
  <c r="F12" i="3"/>
  <c r="G12" i="3" s="1"/>
  <c r="F7" i="3"/>
  <c r="G36" i="3"/>
  <c r="F37" i="3"/>
  <c r="D27" i="3"/>
  <c r="D37" i="3"/>
  <c r="G26" i="3"/>
  <c r="F27" i="3"/>
  <c r="G11" i="3"/>
  <c r="G16" i="3"/>
  <c r="F17" i="3"/>
  <c r="D47" i="3"/>
  <c r="D41" i="3"/>
  <c r="D40" i="3"/>
  <c r="D39" i="3"/>
  <c r="D38" i="3"/>
  <c r="D32" i="3"/>
  <c r="D21" i="3"/>
  <c r="D6" i="3" s="1"/>
  <c r="D20" i="3"/>
  <c r="D19" i="3"/>
  <c r="D18" i="3"/>
  <c r="D17" i="3"/>
  <c r="D11" i="3"/>
  <c r="D10" i="3"/>
  <c r="D9" i="3"/>
  <c r="D8" i="3"/>
  <c r="D3" i="3" s="1"/>
  <c r="D9" i="4" l="1"/>
  <c r="D4" i="4" s="1"/>
  <c r="D8" i="4"/>
  <c r="D42" i="3"/>
  <c r="D5" i="3"/>
  <c r="D4" i="3"/>
  <c r="D22" i="3"/>
  <c r="D12" i="3"/>
  <c r="D3" i="4" l="1"/>
  <c r="D7" i="4" s="1"/>
  <c r="D12" i="4"/>
  <c r="F37" i="1"/>
  <c r="F8" i="11" l="1"/>
  <c r="F9" i="11"/>
  <c r="F10" i="11"/>
  <c r="F11" i="11"/>
  <c r="F19" i="20" l="1"/>
  <c r="F25" i="1" l="1"/>
  <c r="F20" i="16" l="1"/>
  <c r="G35" i="9"/>
  <c r="F17" i="15" l="1"/>
  <c r="F9" i="6" l="1"/>
  <c r="G15" i="12"/>
  <c r="G20" i="12"/>
  <c r="G25" i="12"/>
  <c r="G35" i="12"/>
  <c r="G45" i="12"/>
  <c r="E4" i="12"/>
  <c r="E39" i="12"/>
  <c r="E40" i="12"/>
  <c r="G40" i="12" s="1"/>
  <c r="E41" i="12"/>
  <c r="E38" i="12"/>
  <c r="E29" i="12"/>
  <c r="E30" i="12"/>
  <c r="G30" i="12" s="1"/>
  <c r="E31" i="12"/>
  <c r="E28" i="12"/>
  <c r="E9" i="12"/>
  <c r="E10" i="12"/>
  <c r="E5" i="12" s="1"/>
  <c r="E11" i="12"/>
  <c r="E6" i="12" s="1"/>
  <c r="E8" i="12"/>
  <c r="E3" i="12" s="1"/>
  <c r="E47" i="12"/>
  <c r="E37" i="12"/>
  <c r="G27" i="12"/>
  <c r="E27" i="12"/>
  <c r="G22" i="12"/>
  <c r="E22" i="12"/>
  <c r="G17" i="12"/>
  <c r="E17" i="12"/>
  <c r="G5" i="12" l="1"/>
  <c r="G42" i="12"/>
  <c r="G37" i="12"/>
  <c r="G47" i="12"/>
  <c r="G10" i="12"/>
  <c r="G12" i="12"/>
  <c r="G7" i="12"/>
  <c r="E7" i="12"/>
  <c r="E42" i="12"/>
  <c r="E32" i="12"/>
  <c r="G32" i="12" s="1"/>
  <c r="E12" i="12"/>
  <c r="G15" i="18"/>
  <c r="G20" i="18"/>
  <c r="G25" i="18"/>
  <c r="G30" i="18"/>
  <c r="G35" i="18"/>
  <c r="G45" i="18"/>
  <c r="F38" i="18"/>
  <c r="F39" i="18"/>
  <c r="F40" i="18"/>
  <c r="F41" i="18"/>
  <c r="F8" i="18"/>
  <c r="F3" i="18" s="1"/>
  <c r="F9" i="18"/>
  <c r="F4" i="18" s="1"/>
  <c r="F10" i="18"/>
  <c r="F11" i="18"/>
  <c r="F6" i="18" s="1"/>
  <c r="F5" i="18" l="1"/>
  <c r="G40" i="18"/>
  <c r="G10" i="18"/>
  <c r="F47" i="18"/>
  <c r="F42" i="18"/>
  <c r="F37" i="18"/>
  <c r="F32" i="18"/>
  <c r="F27" i="18"/>
  <c r="F22" i="18"/>
  <c r="F17" i="18"/>
  <c r="F12" i="18"/>
  <c r="G37" i="18" l="1"/>
  <c r="G22" i="18"/>
  <c r="G5" i="18"/>
  <c r="G17" i="18"/>
  <c r="F7" i="18"/>
  <c r="G7" i="18" s="1"/>
  <c r="G47" i="18"/>
  <c r="G42" i="18"/>
  <c r="G32" i="18"/>
  <c r="G27" i="18"/>
  <c r="G12" i="18"/>
  <c r="G20" i="1"/>
  <c r="G29" i="1"/>
  <c r="G30" i="1"/>
  <c r="G33" i="1"/>
  <c r="G34" i="1"/>
  <c r="F23" i="1"/>
  <c r="F3" i="1" s="1"/>
  <c r="F24" i="1"/>
  <c r="F26" i="1"/>
  <c r="F8" i="1"/>
  <c r="F9" i="1"/>
  <c r="F10" i="1"/>
  <c r="F11" i="1"/>
  <c r="F6" i="1" s="1"/>
  <c r="G37" i="1"/>
  <c r="F32" i="1"/>
  <c r="F22" i="1"/>
  <c r="F17" i="1"/>
  <c r="G15" i="17"/>
  <c r="G20" i="17"/>
  <c r="G25" i="17"/>
  <c r="G30" i="17"/>
  <c r="G35" i="17"/>
  <c r="G37" i="17"/>
  <c r="F3" i="17"/>
  <c r="F7" i="17" s="1"/>
  <c r="F4" i="17"/>
  <c r="G15" i="11"/>
  <c r="G20" i="11"/>
  <c r="G30" i="11"/>
  <c r="F3" i="11"/>
  <c r="F23" i="11"/>
  <c r="F24" i="11"/>
  <c r="F25" i="11"/>
  <c r="F5" i="11" s="1"/>
  <c r="F26" i="11"/>
  <c r="F6" i="11" s="1"/>
  <c r="F4" i="11"/>
  <c r="F32" i="11"/>
  <c r="F22" i="11"/>
  <c r="G22" i="11" s="1"/>
  <c r="F17" i="11"/>
  <c r="G15" i="10"/>
  <c r="G25" i="10"/>
  <c r="F3" i="10"/>
  <c r="F18" i="10"/>
  <c r="F19" i="10"/>
  <c r="F20" i="10"/>
  <c r="F21" i="10"/>
  <c r="E19" i="10"/>
  <c r="E20" i="10"/>
  <c r="E21" i="10"/>
  <c r="F8" i="10"/>
  <c r="F9" i="10"/>
  <c r="F4" i="10" s="1"/>
  <c r="F10" i="10"/>
  <c r="F11" i="10"/>
  <c r="F6" i="10" s="1"/>
  <c r="E9" i="10"/>
  <c r="E4" i="10" s="1"/>
  <c r="E10" i="10"/>
  <c r="E11" i="10"/>
  <c r="E6" i="10" s="1"/>
  <c r="E18" i="10"/>
  <c r="E8" i="10"/>
  <c r="E3" i="10" s="1"/>
  <c r="F32" i="10"/>
  <c r="E32" i="10"/>
  <c r="F27" i="10"/>
  <c r="E27" i="10"/>
  <c r="F17" i="10"/>
  <c r="E17" i="10"/>
  <c r="F4" i="1" l="1"/>
  <c r="G32" i="17"/>
  <c r="G17" i="11"/>
  <c r="F12" i="10"/>
  <c r="F22" i="10"/>
  <c r="G22" i="17"/>
  <c r="G24" i="1"/>
  <c r="G4" i="1"/>
  <c r="G10" i="1"/>
  <c r="G22" i="1"/>
  <c r="F5" i="10"/>
  <c r="F7" i="10" s="1"/>
  <c r="G17" i="10"/>
  <c r="E12" i="10"/>
  <c r="G12" i="10"/>
  <c r="E5" i="10"/>
  <c r="F27" i="11"/>
  <c r="G32" i="11"/>
  <c r="G5" i="11"/>
  <c r="G25" i="11"/>
  <c r="G27" i="17"/>
  <c r="G17" i="17"/>
  <c r="G25" i="1"/>
  <c r="F12" i="1"/>
  <c r="G32" i="1"/>
  <c r="F5" i="1"/>
  <c r="F27" i="1"/>
  <c r="G3" i="1"/>
  <c r="G23" i="1"/>
  <c r="G10" i="11"/>
  <c r="F7" i="11"/>
  <c r="F12" i="11"/>
  <c r="G20" i="10"/>
  <c r="G10" i="10"/>
  <c r="G5" i="17"/>
  <c r="G10" i="17"/>
  <c r="E7" i="10"/>
  <c r="E22" i="10"/>
  <c r="G22" i="10" s="1"/>
  <c r="G45" i="16"/>
  <c r="G35" i="16"/>
  <c r="G30" i="16"/>
  <c r="G29" i="16"/>
  <c r="G25" i="16"/>
  <c r="G15" i="16"/>
  <c r="F41" i="16"/>
  <c r="F40" i="16"/>
  <c r="F39" i="16"/>
  <c r="F38" i="16"/>
  <c r="F21" i="16"/>
  <c r="F19" i="16"/>
  <c r="F18" i="16"/>
  <c r="F11" i="16"/>
  <c r="F6" i="16" s="1"/>
  <c r="F10" i="16"/>
  <c r="F5" i="16" s="1"/>
  <c r="F9" i="16"/>
  <c r="F8" i="16"/>
  <c r="F3" i="16" s="1"/>
  <c r="F47" i="16"/>
  <c r="F37" i="16"/>
  <c r="F32" i="16"/>
  <c r="F27" i="16"/>
  <c r="F17" i="16"/>
  <c r="G25" i="9"/>
  <c r="G20" i="9"/>
  <c r="G15" i="9"/>
  <c r="F31" i="9"/>
  <c r="F30" i="9"/>
  <c r="F29" i="9"/>
  <c r="F28" i="9"/>
  <c r="F32" i="9" s="1"/>
  <c r="E31" i="9"/>
  <c r="E30" i="9"/>
  <c r="E29" i="9"/>
  <c r="E28" i="9"/>
  <c r="F11" i="9"/>
  <c r="F6" i="9" s="1"/>
  <c r="F10" i="9"/>
  <c r="F9" i="9"/>
  <c r="F4" i="9"/>
  <c r="F8" i="9"/>
  <c r="F3" i="9" s="1"/>
  <c r="E11" i="9"/>
  <c r="E10" i="9"/>
  <c r="E5" i="9" s="1"/>
  <c r="E9" i="9"/>
  <c r="E4" i="9" s="1"/>
  <c r="E8" i="9"/>
  <c r="F37" i="9"/>
  <c r="E37" i="9"/>
  <c r="F27" i="9"/>
  <c r="E27" i="9"/>
  <c r="F22" i="9"/>
  <c r="E22" i="9"/>
  <c r="F17" i="9"/>
  <c r="E17" i="9"/>
  <c r="G40" i="14"/>
  <c r="G30" i="14"/>
  <c r="G25" i="14"/>
  <c r="G20" i="14"/>
  <c r="G19" i="14"/>
  <c r="G15" i="14"/>
  <c r="G14" i="14"/>
  <c r="F3" i="14"/>
  <c r="F7" i="14" s="1"/>
  <c r="E3" i="14"/>
  <c r="E7" i="14" s="1"/>
  <c r="G42" i="14"/>
  <c r="G27" i="14"/>
  <c r="G22" i="14"/>
  <c r="G17" i="14"/>
  <c r="G49" i="15"/>
  <c r="G40" i="15"/>
  <c r="G35" i="15"/>
  <c r="G29" i="15"/>
  <c r="G20" i="15"/>
  <c r="F46" i="15"/>
  <c r="F45" i="15"/>
  <c r="F44" i="15"/>
  <c r="G44" i="15" s="1"/>
  <c r="F43" i="15"/>
  <c r="F26" i="15"/>
  <c r="F25" i="15"/>
  <c r="F24" i="15"/>
  <c r="G24" i="15" s="1"/>
  <c r="F23" i="15"/>
  <c r="F11" i="15"/>
  <c r="F6" i="15" s="1"/>
  <c r="F9" i="15"/>
  <c r="F8" i="15"/>
  <c r="F3" i="15" s="1"/>
  <c r="F52" i="15"/>
  <c r="F42" i="15"/>
  <c r="F37" i="15"/>
  <c r="F32" i="15"/>
  <c r="F22" i="15"/>
  <c r="G22" i="15" s="1"/>
  <c r="G50" i="8"/>
  <c r="G40" i="8"/>
  <c r="G30" i="8"/>
  <c r="G25" i="8"/>
  <c r="G20" i="8"/>
  <c r="G15" i="8"/>
  <c r="F46" i="8"/>
  <c r="F45" i="8"/>
  <c r="F44" i="8"/>
  <c r="F43" i="8"/>
  <c r="E46" i="8"/>
  <c r="E45" i="8"/>
  <c r="E44" i="8"/>
  <c r="E43" i="8"/>
  <c r="F36" i="8"/>
  <c r="F35" i="8"/>
  <c r="F34" i="8"/>
  <c r="F33" i="8"/>
  <c r="E36" i="8"/>
  <c r="E37" i="8" s="1"/>
  <c r="E35" i="8"/>
  <c r="E34" i="8"/>
  <c r="E33" i="8"/>
  <c r="F11" i="8"/>
  <c r="F6" i="8" s="1"/>
  <c r="F10" i="8"/>
  <c r="F9" i="8"/>
  <c r="F4" i="8" s="1"/>
  <c r="F8" i="8"/>
  <c r="F3" i="8"/>
  <c r="E11" i="8"/>
  <c r="E10" i="8"/>
  <c r="E9" i="8"/>
  <c r="E4" i="8" s="1"/>
  <c r="E8" i="8"/>
  <c r="E3" i="8" s="1"/>
  <c r="F17" i="8"/>
  <c r="G17" i="8" s="1"/>
  <c r="E17" i="8"/>
  <c r="C52" i="8"/>
  <c r="C51" i="8"/>
  <c r="C50" i="8"/>
  <c r="C49" i="8"/>
  <c r="C48" i="8"/>
  <c r="C27" i="8"/>
  <c r="C26" i="8"/>
  <c r="C25" i="8"/>
  <c r="C24" i="8"/>
  <c r="C23" i="8"/>
  <c r="F52" i="8"/>
  <c r="E52" i="8"/>
  <c r="F42" i="8"/>
  <c r="E42" i="8"/>
  <c r="F32" i="8"/>
  <c r="E32" i="8"/>
  <c r="F27" i="8"/>
  <c r="G27" i="8" s="1"/>
  <c r="E27" i="8"/>
  <c r="F22" i="8"/>
  <c r="E22" i="8"/>
  <c r="G45" i="7"/>
  <c r="G40" i="7"/>
  <c r="G39" i="7"/>
  <c r="G30" i="7"/>
  <c r="G29" i="7"/>
  <c r="G25" i="7"/>
  <c r="G20" i="7"/>
  <c r="G19" i="7"/>
  <c r="G15" i="7"/>
  <c r="F36" i="7"/>
  <c r="F35" i="7"/>
  <c r="F34" i="7"/>
  <c r="F33" i="7"/>
  <c r="E36" i="7"/>
  <c r="E35" i="7"/>
  <c r="E34" i="7"/>
  <c r="E33" i="7"/>
  <c r="E37" i="7" s="1"/>
  <c r="F11" i="7"/>
  <c r="F6" i="7" s="1"/>
  <c r="F10" i="7"/>
  <c r="F9" i="7"/>
  <c r="F8" i="7"/>
  <c r="F3" i="7" s="1"/>
  <c r="E11" i="7"/>
  <c r="E6" i="7" s="1"/>
  <c r="E10" i="7"/>
  <c r="E5" i="7" s="1"/>
  <c r="E9" i="7"/>
  <c r="E4" i="7"/>
  <c r="E8" i="7"/>
  <c r="F47" i="7"/>
  <c r="E47" i="7"/>
  <c r="F42" i="7"/>
  <c r="G42" i="7" s="1"/>
  <c r="E42" i="7"/>
  <c r="F32" i="7"/>
  <c r="G32" i="7" s="1"/>
  <c r="E32" i="7"/>
  <c r="F27" i="7"/>
  <c r="G27" i="7" s="1"/>
  <c r="E27" i="7"/>
  <c r="F22" i="7"/>
  <c r="E22" i="7"/>
  <c r="F17" i="7"/>
  <c r="G17" i="7" s="1"/>
  <c r="E17" i="7"/>
  <c r="G45" i="6"/>
  <c r="G35" i="6"/>
  <c r="G28" i="6"/>
  <c r="G24" i="6"/>
  <c r="G20" i="6"/>
  <c r="G19" i="6"/>
  <c r="G15" i="6"/>
  <c r="F11" i="6"/>
  <c r="F6" i="6" s="1"/>
  <c r="F10" i="6"/>
  <c r="F8" i="6"/>
  <c r="E11" i="6"/>
  <c r="E6" i="6" s="1"/>
  <c r="E10" i="6"/>
  <c r="E9" i="6"/>
  <c r="E8" i="6"/>
  <c r="F41" i="6"/>
  <c r="F40" i="6"/>
  <c r="F39" i="6"/>
  <c r="F4" i="6" s="1"/>
  <c r="F38" i="6"/>
  <c r="E41" i="6"/>
  <c r="E40" i="6"/>
  <c r="E42" i="6" s="1"/>
  <c r="E39" i="6"/>
  <c r="E4" i="6" s="1"/>
  <c r="E38" i="6"/>
  <c r="F47" i="6"/>
  <c r="E47" i="6"/>
  <c r="F37" i="6"/>
  <c r="E37" i="6"/>
  <c r="F32" i="6"/>
  <c r="G32" i="6" s="1"/>
  <c r="E32" i="6"/>
  <c r="F27" i="6"/>
  <c r="E27" i="6"/>
  <c r="F22" i="6"/>
  <c r="G22" i="6" s="1"/>
  <c r="E22" i="6"/>
  <c r="F17" i="6"/>
  <c r="E17" i="6"/>
  <c r="G35" i="19"/>
  <c r="G34" i="19"/>
  <c r="G33" i="19"/>
  <c r="G25" i="19"/>
  <c r="G20" i="19"/>
  <c r="G19" i="19"/>
  <c r="G15" i="19"/>
  <c r="G14" i="19"/>
  <c r="F31" i="19"/>
  <c r="F30" i="19"/>
  <c r="F29" i="19"/>
  <c r="F28" i="19"/>
  <c r="F11" i="19"/>
  <c r="F6" i="19"/>
  <c r="F10" i="19"/>
  <c r="F9" i="19"/>
  <c r="F8" i="19"/>
  <c r="F3" i="19" s="1"/>
  <c r="F37" i="19"/>
  <c r="G37" i="19" s="1"/>
  <c r="F27" i="19"/>
  <c r="F22" i="19"/>
  <c r="F17" i="19"/>
  <c r="G40" i="2"/>
  <c r="G30" i="2"/>
  <c r="G29" i="2"/>
  <c r="G28" i="2"/>
  <c r="G20" i="2"/>
  <c r="G19" i="2"/>
  <c r="G15" i="2"/>
  <c r="G14" i="2"/>
  <c r="F36" i="2"/>
  <c r="F35" i="2"/>
  <c r="F34" i="2"/>
  <c r="F33" i="2"/>
  <c r="F26" i="2"/>
  <c r="F25" i="2"/>
  <c r="F24" i="2"/>
  <c r="G24" i="2" s="1"/>
  <c r="F23" i="2"/>
  <c r="G23" i="2" s="1"/>
  <c r="F11" i="2"/>
  <c r="F6" i="2" s="1"/>
  <c r="F10" i="2"/>
  <c r="F9" i="2"/>
  <c r="F8" i="2"/>
  <c r="F42" i="2"/>
  <c r="F32" i="2"/>
  <c r="F22" i="2"/>
  <c r="F17" i="2"/>
  <c r="G35" i="20"/>
  <c r="G25" i="20"/>
  <c r="G24" i="20"/>
  <c r="G14" i="20"/>
  <c r="F31" i="20"/>
  <c r="F30" i="20"/>
  <c r="F29" i="20"/>
  <c r="F28" i="20"/>
  <c r="F21" i="20"/>
  <c r="F20" i="20"/>
  <c r="F18" i="20"/>
  <c r="F11" i="20"/>
  <c r="F10" i="20"/>
  <c r="F9" i="20"/>
  <c r="F8" i="20"/>
  <c r="F27" i="20"/>
  <c r="F37" i="20"/>
  <c r="F17" i="20"/>
  <c r="G35" i="5"/>
  <c r="G34" i="5"/>
  <c r="G25" i="5"/>
  <c r="G14" i="5"/>
  <c r="F31" i="5"/>
  <c r="F30" i="5"/>
  <c r="F29" i="5"/>
  <c r="F28" i="5"/>
  <c r="E31" i="5"/>
  <c r="E30" i="5"/>
  <c r="E29" i="5"/>
  <c r="E28" i="5"/>
  <c r="F21" i="5"/>
  <c r="F20" i="5"/>
  <c r="G20" i="5" s="1"/>
  <c r="F19" i="5"/>
  <c r="F18" i="5"/>
  <c r="E21" i="5"/>
  <c r="E20" i="5"/>
  <c r="E19" i="5"/>
  <c r="E22" i="5" s="1"/>
  <c r="E18" i="5"/>
  <c r="F11" i="5"/>
  <c r="F10" i="5"/>
  <c r="F9" i="5"/>
  <c r="F8" i="5"/>
  <c r="F3" i="5"/>
  <c r="E11" i="5"/>
  <c r="E6" i="5"/>
  <c r="E10" i="5"/>
  <c r="E9" i="5"/>
  <c r="E4" i="5" s="1"/>
  <c r="E8" i="5"/>
  <c r="E3" i="5" s="1"/>
  <c r="F37" i="5"/>
  <c r="E37" i="5"/>
  <c r="F27" i="5"/>
  <c r="E27" i="5"/>
  <c r="F17" i="5"/>
  <c r="E17" i="5"/>
  <c r="G70" i="21"/>
  <c r="G65" i="21"/>
  <c r="G64" i="21"/>
  <c r="G60" i="21"/>
  <c r="G55" i="21"/>
  <c r="G50" i="21"/>
  <c r="G45" i="21"/>
  <c r="G44" i="21"/>
  <c r="G43" i="21"/>
  <c r="G35" i="21"/>
  <c r="G34" i="21"/>
  <c r="G30" i="21"/>
  <c r="G25" i="21"/>
  <c r="G20" i="21"/>
  <c r="G15" i="21"/>
  <c r="F41" i="21"/>
  <c r="G41" i="21" s="1"/>
  <c r="F39" i="21"/>
  <c r="F38" i="21"/>
  <c r="E41" i="21"/>
  <c r="E40" i="21"/>
  <c r="E39" i="21"/>
  <c r="E38" i="21"/>
  <c r="F11" i="21"/>
  <c r="F10" i="21"/>
  <c r="F9" i="21"/>
  <c r="F8" i="21"/>
  <c r="E11" i="21"/>
  <c r="E10" i="21"/>
  <c r="E9" i="21"/>
  <c r="E8" i="21"/>
  <c r="F72" i="21"/>
  <c r="E72" i="21"/>
  <c r="F67" i="21"/>
  <c r="E67" i="21"/>
  <c r="F62" i="21"/>
  <c r="E62" i="21"/>
  <c r="E57" i="21"/>
  <c r="F52" i="21"/>
  <c r="E52" i="21"/>
  <c r="F47" i="21"/>
  <c r="G47" i="21" s="1"/>
  <c r="E47" i="21"/>
  <c r="F37" i="21"/>
  <c r="E37" i="21"/>
  <c r="F32" i="21"/>
  <c r="E32" i="21"/>
  <c r="E27" i="21"/>
  <c r="F22" i="21"/>
  <c r="G22" i="21" s="1"/>
  <c r="E22" i="21"/>
  <c r="F17" i="21"/>
  <c r="G17" i="21" s="1"/>
  <c r="E17" i="21"/>
  <c r="G44" i="13"/>
  <c r="G35" i="13"/>
  <c r="G25" i="13"/>
  <c r="G20" i="13"/>
  <c r="G15" i="13"/>
  <c r="G14" i="13"/>
  <c r="G13" i="13"/>
  <c r="F41" i="13"/>
  <c r="F42" i="13" s="1"/>
  <c r="G42" i="13" s="1"/>
  <c r="F40" i="13"/>
  <c r="F39" i="13"/>
  <c r="G39" i="13" s="1"/>
  <c r="F38" i="13"/>
  <c r="E41" i="13"/>
  <c r="E40" i="13"/>
  <c r="E39" i="13"/>
  <c r="E38" i="13"/>
  <c r="E42" i="13" s="1"/>
  <c r="E47" i="13"/>
  <c r="F30" i="13"/>
  <c r="F32" i="13" s="1"/>
  <c r="F29" i="13"/>
  <c r="F28" i="13"/>
  <c r="E31" i="13"/>
  <c r="E30" i="13"/>
  <c r="E29" i="13"/>
  <c r="E28" i="13"/>
  <c r="F11" i="13"/>
  <c r="E11" i="13"/>
  <c r="F10" i="13"/>
  <c r="E10" i="13"/>
  <c r="F9" i="13"/>
  <c r="G9" i="13" s="1"/>
  <c r="E9" i="13"/>
  <c r="E4" i="13" s="1"/>
  <c r="F8" i="13"/>
  <c r="E8" i="13"/>
  <c r="E3" i="13" s="1"/>
  <c r="F47" i="13"/>
  <c r="E37" i="13"/>
  <c r="F27" i="13"/>
  <c r="E27" i="13"/>
  <c r="E22" i="13"/>
  <c r="F17" i="13"/>
  <c r="E17" i="13"/>
  <c r="F26" i="4"/>
  <c r="F24" i="4"/>
  <c r="F23" i="4"/>
  <c r="E26" i="4"/>
  <c r="E25" i="4"/>
  <c r="E24" i="4"/>
  <c r="E23" i="4"/>
  <c r="F11" i="4"/>
  <c r="F6" i="4" s="1"/>
  <c r="F10" i="4"/>
  <c r="F5" i="4" s="1"/>
  <c r="F9" i="4"/>
  <c r="F4" i="4" s="1"/>
  <c r="F8" i="4"/>
  <c r="F3" i="4" s="1"/>
  <c r="E11" i="4"/>
  <c r="E6" i="4" s="1"/>
  <c r="E10" i="4"/>
  <c r="E5" i="4" s="1"/>
  <c r="E9" i="4"/>
  <c r="E4" i="4" s="1"/>
  <c r="E8" i="4"/>
  <c r="E3" i="4" s="1"/>
  <c r="G30" i="4"/>
  <c r="G20" i="4"/>
  <c r="G14" i="4"/>
  <c r="F32" i="4"/>
  <c r="E32" i="4"/>
  <c r="F27" i="4"/>
  <c r="F22" i="4"/>
  <c r="E22" i="4"/>
  <c r="F17" i="4"/>
  <c r="E17" i="4"/>
  <c r="F41" i="3"/>
  <c r="F40" i="3"/>
  <c r="F39" i="3"/>
  <c r="F38" i="3"/>
  <c r="E41" i="3"/>
  <c r="E40" i="3"/>
  <c r="E39" i="3"/>
  <c r="E38" i="3"/>
  <c r="F47" i="3"/>
  <c r="E47" i="3"/>
  <c r="F21" i="3"/>
  <c r="G21" i="3" s="1"/>
  <c r="F20" i="3"/>
  <c r="F19" i="3"/>
  <c r="F18" i="3"/>
  <c r="E20" i="3"/>
  <c r="E19" i="3"/>
  <c r="E18" i="3"/>
  <c r="E37" i="3"/>
  <c r="F32" i="3"/>
  <c r="E32" i="3"/>
  <c r="G45" i="3"/>
  <c r="G44" i="3"/>
  <c r="G35" i="3"/>
  <c r="G34" i="3"/>
  <c r="G30" i="3"/>
  <c r="G29" i="3"/>
  <c r="G28" i="3"/>
  <c r="G25" i="3"/>
  <c r="G15" i="3"/>
  <c r="G14" i="3"/>
  <c r="G13" i="3"/>
  <c r="E27" i="3"/>
  <c r="F10" i="3"/>
  <c r="F9" i="3"/>
  <c r="F8" i="3"/>
  <c r="E11" i="3"/>
  <c r="E10" i="3"/>
  <c r="E9" i="3"/>
  <c r="E8" i="3"/>
  <c r="E17" i="3"/>
  <c r="C37" i="16"/>
  <c r="C42" i="16" s="1"/>
  <c r="C36" i="16"/>
  <c r="C41" i="16" s="1"/>
  <c r="C35" i="16"/>
  <c r="C40" i="16" s="1"/>
  <c r="C34" i="16"/>
  <c r="C39" i="16" s="1"/>
  <c r="C33" i="16"/>
  <c r="C38" i="16" s="1"/>
  <c r="C32" i="16"/>
  <c r="C31" i="16"/>
  <c r="C30" i="16"/>
  <c r="C29" i="16"/>
  <c r="C28" i="16"/>
  <c r="F6" i="22" l="1"/>
  <c r="F8" i="22" s="1"/>
  <c r="F22" i="16"/>
  <c r="F12" i="7"/>
  <c r="F12" i="2"/>
  <c r="G12" i="2" s="1"/>
  <c r="F42" i="21"/>
  <c r="G52" i="21"/>
  <c r="E6" i="13"/>
  <c r="G19" i="3"/>
  <c r="G5" i="10"/>
  <c r="G22" i="9"/>
  <c r="E32" i="9"/>
  <c r="E6" i="9"/>
  <c r="E3" i="9"/>
  <c r="F12" i="9"/>
  <c r="G17" i="9"/>
  <c r="G32" i="14"/>
  <c r="G9" i="14"/>
  <c r="G42" i="15"/>
  <c r="G52" i="15"/>
  <c r="G32" i="15"/>
  <c r="G42" i="8"/>
  <c r="E6" i="8"/>
  <c r="G37" i="6"/>
  <c r="G40" i="6"/>
  <c r="G47" i="6"/>
  <c r="E3" i="6"/>
  <c r="E12" i="6"/>
  <c r="G3" i="19"/>
  <c r="G25" i="2"/>
  <c r="G35" i="2"/>
  <c r="F6" i="20"/>
  <c r="F32" i="20"/>
  <c r="G32" i="20" s="1"/>
  <c r="F3" i="20"/>
  <c r="F5" i="20"/>
  <c r="G5" i="20" s="1"/>
  <c r="G27" i="5"/>
  <c r="F6" i="5"/>
  <c r="G29" i="5"/>
  <c r="E3" i="21"/>
  <c r="E4" i="21"/>
  <c r="F3" i="21"/>
  <c r="G9" i="21"/>
  <c r="G8" i="13"/>
  <c r="G47" i="13"/>
  <c r="G17" i="13"/>
  <c r="G4" i="4"/>
  <c r="G9" i="4"/>
  <c r="E27" i="4"/>
  <c r="E42" i="3"/>
  <c r="F42" i="16"/>
  <c r="G42" i="16" s="1"/>
  <c r="G47" i="16"/>
  <c r="G40" i="16"/>
  <c r="G17" i="16"/>
  <c r="G10" i="16"/>
  <c r="G5" i="1"/>
  <c r="G12" i="1"/>
  <c r="G72" i="21"/>
  <c r="G37" i="21"/>
  <c r="E5" i="21"/>
  <c r="E5" i="13"/>
  <c r="E7" i="13" s="1"/>
  <c r="G30" i="13"/>
  <c r="E32" i="13"/>
  <c r="G22" i="13"/>
  <c r="F12" i="13"/>
  <c r="E12" i="5"/>
  <c r="G40" i="3"/>
  <c r="G7" i="11"/>
  <c r="G12" i="11"/>
  <c r="G27" i="11"/>
  <c r="G22" i="7"/>
  <c r="F12" i="19"/>
  <c r="G12" i="19" s="1"/>
  <c r="G37" i="20"/>
  <c r="G30" i="20"/>
  <c r="G32" i="9"/>
  <c r="G37" i="9"/>
  <c r="G30" i="9"/>
  <c r="E12" i="9"/>
  <c r="F5" i="8"/>
  <c r="F7" i="8" s="1"/>
  <c r="G10" i="8"/>
  <c r="G45" i="8"/>
  <c r="E47" i="8"/>
  <c r="G52" i="8"/>
  <c r="F7" i="1"/>
  <c r="F42" i="6"/>
  <c r="G42" i="6" s="1"/>
  <c r="G67" i="21"/>
  <c r="G7" i="17"/>
  <c r="G12" i="17"/>
  <c r="G27" i="1"/>
  <c r="G27" i="6"/>
  <c r="E5" i="6"/>
  <c r="F37" i="7"/>
  <c r="G62" i="21"/>
  <c r="E42" i="21"/>
  <c r="G57" i="21"/>
  <c r="G32" i="21"/>
  <c r="G27" i="21"/>
  <c r="G10" i="21"/>
  <c r="F37" i="2"/>
  <c r="G42" i="2"/>
  <c r="F27" i="2"/>
  <c r="F3" i="2"/>
  <c r="G32" i="2"/>
  <c r="F32" i="19"/>
  <c r="G32" i="19" s="1"/>
  <c r="G17" i="19"/>
  <c r="G25" i="4"/>
  <c r="E12" i="4"/>
  <c r="G10" i="4"/>
  <c r="G17" i="4"/>
  <c r="G39" i="3"/>
  <c r="F42" i="3"/>
  <c r="G42" i="3" s="1"/>
  <c r="G37" i="3"/>
  <c r="G18" i="3"/>
  <c r="G20" i="3"/>
  <c r="F3" i="3"/>
  <c r="G27" i="20"/>
  <c r="F12" i="20"/>
  <c r="G37" i="13"/>
  <c r="G27" i="13"/>
  <c r="G10" i="13"/>
  <c r="E12" i="13"/>
  <c r="G37" i="5"/>
  <c r="G30" i="5"/>
  <c r="E5" i="5"/>
  <c r="E7" i="5" s="1"/>
  <c r="E32" i="5"/>
  <c r="F22" i="5"/>
  <c r="G22" i="5" s="1"/>
  <c r="F12" i="5"/>
  <c r="G7" i="10"/>
  <c r="G37" i="16"/>
  <c r="G27" i="16"/>
  <c r="G27" i="9"/>
  <c r="G10" i="15"/>
  <c r="F47" i="15"/>
  <c r="G47" i="15" s="1"/>
  <c r="G37" i="15"/>
  <c r="G25" i="15"/>
  <c r="F47" i="8"/>
  <c r="G47" i="8" s="1"/>
  <c r="F37" i="8"/>
  <c r="G37" i="8" s="1"/>
  <c r="G32" i="13"/>
  <c r="E12" i="8"/>
  <c r="G10" i="14"/>
  <c r="E3" i="3"/>
  <c r="E12" i="21"/>
  <c r="E3" i="7"/>
  <c r="E7" i="7" s="1"/>
  <c r="F32" i="5"/>
  <c r="G32" i="5" s="1"/>
  <c r="F12" i="15"/>
  <c r="G12" i="15" s="1"/>
  <c r="G37" i="14"/>
  <c r="F12" i="21"/>
  <c r="F22" i="20"/>
  <c r="F12" i="6"/>
  <c r="G12" i="6" s="1"/>
  <c r="F12" i="16"/>
  <c r="G12" i="16" s="1"/>
  <c r="G22" i="16"/>
  <c r="F12" i="4"/>
  <c r="F27" i="15"/>
  <c r="E12" i="3"/>
  <c r="E12" i="7"/>
  <c r="G12" i="7" s="1"/>
  <c r="F12" i="8"/>
  <c r="G32" i="16"/>
  <c r="G19" i="16"/>
  <c r="G20" i="16"/>
  <c r="F4" i="16"/>
  <c r="G4" i="16" s="1"/>
  <c r="G10" i="9"/>
  <c r="E7" i="9"/>
  <c r="F5" i="9"/>
  <c r="G5" i="9" s="1"/>
  <c r="G4" i="14"/>
  <c r="G5" i="14"/>
  <c r="G35" i="14"/>
  <c r="F5" i="15"/>
  <c r="G5" i="15" s="1"/>
  <c r="F4" i="15"/>
  <c r="G4" i="15" s="1"/>
  <c r="G32" i="8"/>
  <c r="G35" i="8"/>
  <c r="G22" i="8"/>
  <c r="E5" i="8"/>
  <c r="G47" i="7"/>
  <c r="G37" i="7"/>
  <c r="G34" i="7"/>
  <c r="G35" i="7"/>
  <c r="G9" i="7"/>
  <c r="G10" i="7"/>
  <c r="F4" i="7"/>
  <c r="G4" i="7" s="1"/>
  <c r="F5" i="7"/>
  <c r="G5" i="7" s="1"/>
  <c r="G17" i="6"/>
  <c r="G9" i="6"/>
  <c r="G8" i="6"/>
  <c r="G10" i="6"/>
  <c r="E7" i="6"/>
  <c r="F3" i="6"/>
  <c r="G3" i="6" s="1"/>
  <c r="G4" i="6"/>
  <c r="F5" i="6"/>
  <c r="G28" i="19"/>
  <c r="G29" i="19"/>
  <c r="G30" i="19"/>
  <c r="G27" i="19"/>
  <c r="G22" i="19"/>
  <c r="G9" i="19"/>
  <c r="G10" i="19"/>
  <c r="F4" i="19"/>
  <c r="G4" i="19" s="1"/>
  <c r="F5" i="19"/>
  <c r="G22" i="2"/>
  <c r="G17" i="2"/>
  <c r="G10" i="2"/>
  <c r="G9" i="2"/>
  <c r="F4" i="2"/>
  <c r="F5" i="2"/>
  <c r="G5" i="2" s="1"/>
  <c r="G19" i="20"/>
  <c r="G20" i="20"/>
  <c r="G12" i="20"/>
  <c r="G17" i="20"/>
  <c r="G9" i="20"/>
  <c r="F4" i="20"/>
  <c r="G17" i="5"/>
  <c r="G9" i="5"/>
  <c r="G5" i="5"/>
  <c r="G4" i="5"/>
  <c r="G38" i="21"/>
  <c r="G39" i="21"/>
  <c r="G40" i="21"/>
  <c r="G3" i="21"/>
  <c r="F6" i="21"/>
  <c r="F4" i="21"/>
  <c r="G4" i="21" s="1"/>
  <c r="F3" i="13"/>
  <c r="F4" i="13"/>
  <c r="G4" i="13" s="1"/>
  <c r="F5" i="13"/>
  <c r="G5" i="13" s="1"/>
  <c r="F6" i="13"/>
  <c r="G6" i="13" s="1"/>
  <c r="G22" i="4"/>
  <c r="G5" i="4"/>
  <c r="F7" i="4"/>
  <c r="E7" i="4"/>
  <c r="G27" i="4"/>
  <c r="G32" i="4"/>
  <c r="G27" i="3"/>
  <c r="G17" i="3"/>
  <c r="G10" i="3"/>
  <c r="G8" i="3"/>
  <c r="G9" i="3"/>
  <c r="E4" i="3"/>
  <c r="E5" i="3"/>
  <c r="F4" i="3"/>
  <c r="F5" i="3"/>
  <c r="G47" i="3"/>
  <c r="G32" i="3"/>
  <c r="C22" i="8"/>
  <c r="C21" i="8"/>
  <c r="C20" i="8"/>
  <c r="C19" i="8"/>
  <c r="C18" i="8"/>
  <c r="G7" i="1" l="1"/>
  <c r="G12" i="9"/>
  <c r="E7" i="3"/>
  <c r="G5" i="16"/>
  <c r="G12" i="14"/>
  <c r="G37" i="2"/>
  <c r="E7" i="21"/>
  <c r="G3" i="13"/>
  <c r="F7" i="13"/>
  <c r="G7" i="13" s="1"/>
  <c r="G3" i="3"/>
  <c r="G5" i="21"/>
  <c r="G12" i="13"/>
  <c r="G12" i="5"/>
  <c r="G5" i="19"/>
  <c r="G3" i="2"/>
  <c r="G22" i="20"/>
  <c r="G4" i="20"/>
  <c r="G5" i="8"/>
  <c r="G12" i="8"/>
  <c r="G5" i="6"/>
  <c r="G42" i="21"/>
  <c r="G4" i="2"/>
  <c r="G12" i="21"/>
  <c r="G27" i="2"/>
  <c r="G12" i="4"/>
  <c r="G27" i="15"/>
  <c r="F7" i="16"/>
  <c r="G7" i="16" s="1"/>
  <c r="F7" i="9"/>
  <c r="G7" i="9" s="1"/>
  <c r="G7" i="14"/>
  <c r="F7" i="15"/>
  <c r="G7" i="15" s="1"/>
  <c r="E7" i="8"/>
  <c r="G7" i="8" s="1"/>
  <c r="F7" i="7"/>
  <c r="G7" i="7" s="1"/>
  <c r="F7" i="6"/>
  <c r="G7" i="6" s="1"/>
  <c r="F7" i="19"/>
  <c r="G7" i="19" s="1"/>
  <c r="F7" i="2"/>
  <c r="G7" i="2" s="1"/>
  <c r="F7" i="20"/>
  <c r="G7" i="20" s="1"/>
  <c r="G7" i="5"/>
  <c r="G7" i="4"/>
  <c r="G22" i="3"/>
  <c r="G5" i="3"/>
  <c r="G4" i="3"/>
  <c r="C30" i="8"/>
  <c r="C31" i="8"/>
  <c r="C28" i="8"/>
  <c r="C32" i="8"/>
  <c r="C29" i="8"/>
  <c r="G7" i="21" l="1"/>
  <c r="G7" i="3"/>
  <c r="E4" i="22"/>
  <c r="G5" i="22" l="1"/>
  <c r="G4" i="22"/>
  <c r="G6" i="22" l="1"/>
  <c r="E8" i="22"/>
  <c r="G8" i="22" s="1"/>
</calcChain>
</file>

<file path=xl/sharedStrings.xml><?xml version="1.0" encoding="utf-8"?>
<sst xmlns="http://schemas.openxmlformats.org/spreadsheetml/2006/main" count="1464" uniqueCount="325">
  <si>
    <t>Муниципальная программа города Пыть-Яха</t>
  </si>
  <si>
    <t>Источники финансирования</t>
  </si>
  <si>
    <t>Результаты реализации, 
проблемные вопросы</t>
  </si>
  <si>
    <t>Достижение основных целевых показателей план/факт</t>
  </si>
  <si>
    <t>Кассовое исполнение</t>
  </si>
  <si>
    <t>Процент исполнения</t>
  </si>
  <si>
    <t>Всего по муниципальным программам:</t>
  </si>
  <si>
    <t>федеральный бюджет</t>
  </si>
  <si>
    <t>окружной бюджет</t>
  </si>
  <si>
    <t>городской бюджет</t>
  </si>
  <si>
    <t>другие источники</t>
  </si>
  <si>
    <t>всего:</t>
  </si>
  <si>
    <t>1.</t>
  </si>
  <si>
    <t>Развитие образования в городе Пыть-Яхе</t>
  </si>
  <si>
    <t xml:space="preserve">Направление (подпрограмма) "Общее образование" </t>
  </si>
  <si>
    <t>1.4.</t>
  </si>
  <si>
    <t>Комплекс процессных мероприятий "Содействие развитию дошкольного и общего образования"</t>
  </si>
  <si>
    <t>2.</t>
  </si>
  <si>
    <t>Направление (подпрограмма) "Организация дополнительного образования, воспитания, отдыха и оздоровления детей"</t>
  </si>
  <si>
    <t>2.1.</t>
  </si>
  <si>
    <t>Региональный проект "Успех каждого ребенка"</t>
  </si>
  <si>
    <t>2.2.</t>
  </si>
  <si>
    <t>Региональный проект "Патриотическое воспитание граждан Российской Федерации"</t>
  </si>
  <si>
    <t>2.3.</t>
  </si>
  <si>
    <t>Комплекс процессных мероприятий "Содействие развитию летнего отдыха и оздоровления"</t>
  </si>
  <si>
    <t>3.</t>
  </si>
  <si>
    <t>Структурные элементы, не входящие в направления (подпрограммы)</t>
  </si>
  <si>
    <t>3.1.</t>
  </si>
  <si>
    <t>Комплекс процессных мероприятий "Комплексная безопасность образовательных организаций и учреждений подведомственных Управлению по образованию администрации г. Пыть-Ях"</t>
  </si>
  <si>
    <t>Социальное и демографическое развитие города Пыть-Яха</t>
  </si>
  <si>
    <t>Направление (подпрограмма) "Реализация адресной социальной поддержки граждан"</t>
  </si>
  <si>
    <t>1.1.</t>
  </si>
  <si>
    <t>Комплекс процессных мероприятий "Поддержка, семьи, материнства и детства"</t>
  </si>
  <si>
    <t>1.2.</t>
  </si>
  <si>
    <t>Комплекс процессных мероприятий "Развитие мер социальной поддержки отдельных категорий граждан"</t>
  </si>
  <si>
    <t>Направление (подпрограмма) "Укрепление общественного здоровья населения города Пыть-Яха"</t>
  </si>
  <si>
    <t>Комплекс процессных мероприятий "Реализации мероприятий согласно комплексному межведомственному плану мероприятий, направленных на профилактику заболеваний и формирование здорового образа жизни среди населения города Пыть-Яха"</t>
  </si>
  <si>
    <t>Культурное пространство города Пыть-Яха</t>
  </si>
  <si>
    <t>Направления (подпрограммы) "Модернизация и развитие учреждений и организаций культуры"</t>
  </si>
  <si>
    <t>1.3.</t>
  </si>
  <si>
    <t>Комплекс процессных мероприятий "Сохранение культурного и исторического наследия"</t>
  </si>
  <si>
    <t>Произведены расходы на модернизацию и пополнение книжных фондов библиотек, оформление периодической подписки, подключение к сети интернет (ежемесячная оплата), обновление электронных баз данных, за отчетный период приобретено 329 экземпляров литературы универсального содержания.</t>
  </si>
  <si>
    <t>Комплекс процессных мероприятий "Обеспечение деятельности подведомственных учреждений в сфере культуры"</t>
  </si>
  <si>
    <t>Мероприятие направлено на содержание объектов МАУК «МКЦ «Феникс», МАУК «КДЦ», обеспечение комплексной безопасности объектов, выплата заработной платы сотрудникам.</t>
  </si>
  <si>
    <t>1.5.</t>
  </si>
  <si>
    <t>Комплекс процессных мероприятий "Укрепление материально-технической базы учреждений культуры"</t>
  </si>
  <si>
    <t>Направления (подпрограммы) "Поддержка творческих инициатив, способствующих самореализации населения"</t>
  </si>
  <si>
    <t>Комплекс процессных мероприятий "Поддержка одаренных детей и молодежи, развитие художественного образования"</t>
  </si>
  <si>
    <t>Произведены расходы на содержание МБОУ ДО «ДШИ», обеспечение комплексной безопасности объекта, выплата заработной платы сотрудникам и проведение мероприятий.</t>
  </si>
  <si>
    <t>Направления (подпрограммы) "Организационные, экономические механизмы развития культуры, архивного дела и историко-культурного наследия"</t>
  </si>
  <si>
    <t>Комплекс процессных мероприятий "Создание условий для сохранения культурного и исторического наследия и развития архивного дела"</t>
  </si>
  <si>
    <t>4.</t>
  </si>
  <si>
    <t>Развитие физической культуры и спорта в городе Пыть-Яхе</t>
  </si>
  <si>
    <t>Направление (подпрограмма) "Развитие физической культуры и массового спорта"</t>
  </si>
  <si>
    <t>Региональный проект "Спорт - норма жизни"</t>
  </si>
  <si>
    <t>Комплекс процессных мероприятий "Организация, проведение и обеспечение участия в официальных физкультурных (физкультурно-оздоровительных) мероприятиях"</t>
  </si>
  <si>
    <t>Комплекс процессных мероприятий "Создание условий для удовлетворения потребности населения муниципального образования в предоставлении физкультурно-оздоровительных услуг, предоставление в пользование населению спортивных сооружений"</t>
  </si>
  <si>
    <t xml:space="preserve">Комплекс процессных мероприятий "Обеспечение комплексной безопасности, в том числе антитеррористической безопасности муниципальных объектов спорта"  </t>
  </si>
  <si>
    <t>1.5</t>
  </si>
  <si>
    <t>Комплекс процессных мероприятий "Укрепление материально-технической базы учреждений спорта. Развитие сети спортивных объектов шаговой доступности"</t>
  </si>
  <si>
    <t>Направление (подпрограмма) "Развитие спорта высших достижений, системы подготовки спортивного резерва и детско-юношеского спорта"</t>
  </si>
  <si>
    <t>2.1</t>
  </si>
  <si>
    <t>Региональный проект "Спорт-норма жизни"</t>
  </si>
  <si>
    <t>Комплекс процессных мероприятий "Организация, проведение и обеспечение участия в официальных спортивных мероприятиях"</t>
  </si>
  <si>
    <t>2.4.</t>
  </si>
  <si>
    <t>Комплекс процессных мероприятий "Обеспечение комплексной безопасности, в том числе антитеррористической безопасности муниципальных объектов спорта"</t>
  </si>
  <si>
    <t>В МАУ ДО СШ «Олимп», МБУ ДО СШОР и МБУ ДО СШ заключены договоры на обеспечение комплексной безопасности объектов.</t>
  </si>
  <si>
    <t>2.5.</t>
  </si>
  <si>
    <t>Комплекс процессных мероприятий "Обеспечение физкультурно-спортивных организаций, осуществляющих подготовку спортивного резерва спортивным оборудованием, экипировкой и инвентарем, проведением тренировочных сборов и участием в соревнованиях"</t>
  </si>
  <si>
    <t>2.6.</t>
  </si>
  <si>
    <t>Комплекс процессных мероприятий "Укрепление материально-технической базы учреждений спорта"</t>
  </si>
  <si>
    <t>5.</t>
  </si>
  <si>
    <t>Поддержка занятости населения в городе Пыть - Яхе</t>
  </si>
  <si>
    <t>Направление (подпрограмма) "Содействие трудоустройству граждан и социальная поддержка безработных граждан"</t>
  </si>
  <si>
    <t>Комплекс процессных мероприятий "Содействие трудоустройству граждан, в том числе граждан с инвалидностью, и социальная поддержка безработных граждан"</t>
  </si>
  <si>
    <t>Направление (подпрограмма) "Улучшение условий и охраны труда в городе Пыть-Яхе"</t>
  </si>
  <si>
    <t>Комплекс процессных мероприятий "Безопасный труд"</t>
  </si>
  <si>
    <t>Комплекс процессных мероприятий "Обеспечение деятельности органов местного самоуправления"</t>
  </si>
  <si>
    <t>Расходы на содержание работников отдела по труду и социальным вопросам (заработная плата, начисления на выплаты по оплате труда, оплата льготного проезда, услуги связи, командировочные расходы, приобретены наглядные учебные пособия).</t>
  </si>
  <si>
    <t>6.</t>
  </si>
  <si>
    <t>Развитие агропромышленного комплекса в городе Пыть-Яхе</t>
  </si>
  <si>
    <t>Направление (подпрограмма) "Развитие отрасли животноводства"</t>
  </si>
  <si>
    <t>Комплекс процессных мероприятий "Поддержка животноводства, производства и реализации продукции животноводства"</t>
  </si>
  <si>
    <t>Направление (подпрограмма) "Обеспечение стабильной благополучной эпизоотической обстановки в муниципальном образовании и защита населения от болезней общих для человека и животных"</t>
  </si>
  <si>
    <t>Комплекс процессных мероприятий "Обеспечение стабильной благополучной эпизоотической обстановки в муниципальном образовании и защита населения от болезней общих для человека и животных"</t>
  </si>
  <si>
    <t>Направление (подпрограмма) "Общепрограммные мероприятия"</t>
  </si>
  <si>
    <t>Комплекс процессных мероприятий "Создание общих условий функционирования и развития сельского хозяйства"</t>
  </si>
  <si>
    <t>7.</t>
  </si>
  <si>
    <t>Развитие жилищной сферы в городе Пыть-Яхе</t>
  </si>
  <si>
    <t>Направление (подпрограмма) "Комплексное развитие территорий"</t>
  </si>
  <si>
    <t>Комплекс процессных мероприятий "Реализация мероприятий по градостроительной деятельности"</t>
  </si>
  <si>
    <t>Комплекс процессных мероприятий "Реализация полномочий в области строительства и жилищных отношений"</t>
  </si>
  <si>
    <t>Направление (подпрограмма) "Обеспечение мерами государственной поддержки по улучшению жилищных условий отдельных категорий граждан"</t>
  </si>
  <si>
    <t>Комплекс процессных мероприятий "Обеспечение мерами государственной поддержки по улучшению жилищных условий отдельных категорий граждан"</t>
  </si>
  <si>
    <t>Структурные элементы, не входящие в направления (подпрограммы) муниципальной программы</t>
  </si>
  <si>
    <t>Комплекс процессных мероприятий "Обеспечение деятельности МКУ "Управление капитального строительства города Пыть-Яха"</t>
  </si>
  <si>
    <t>8.</t>
  </si>
  <si>
    <t>Жилищно-коммунальный комплекс и городская среда города Пыть-Яха</t>
  </si>
  <si>
    <t>Направление (подпрограмма) "Поддержка частных инвестиций в коммунальный комплекс, создание условий для обеспечения качественными коммунальными услугами"</t>
  </si>
  <si>
    <t>Комплекс процессных мероприятий "Обеспечение надежности и качества предоставления коммунальных услуг"</t>
  </si>
  <si>
    <t>Комплекс процессных мероприятий "Реализация региональной программы модернизации систем коммунальной инфраструктуры"</t>
  </si>
  <si>
    <t>Комплекс процессных мероприятий "Реконструкция, расширение, модернизация, строительство коммунальных объектов"</t>
  </si>
  <si>
    <t>Направление (подпрограмма) "Формирование современной комфортной городской среды"</t>
  </si>
  <si>
    <t xml:space="preserve">Региональный проект "Формирование комфортной городской среды" </t>
  </si>
  <si>
    <t>9.</t>
  </si>
  <si>
    <t>Профилактика правонарушений в городе Пыть-Яхе</t>
  </si>
  <si>
    <t>Направление (подпрограмма) "Профилактика правонарушений в городе Пыть-Яхе"</t>
  </si>
  <si>
    <t>Комплекс процессных мероприятий "Обеспечение функционирования и развития систем видеонаблюдения в наиболее криминогенных общественных местах и на улицах Пыть-Яха"</t>
  </si>
  <si>
    <t>Комплекс процессных мероприятий "Создание условий для деятельности народных дружинников"</t>
  </si>
  <si>
    <t>Заключено соглашение о предоставлении субсидии на создание условий для деятельности народных дружин, (перечисление денежных средств членам народной дружины).</t>
  </si>
  <si>
    <t>Комплекс процессных мероприятий "Осуществление государственных полномочий по созданию и обеспечению деятельности административной комиссии"</t>
  </si>
  <si>
    <t>Произведены расходы на услуги связи, заработная плата и начисления на заработную плату.</t>
  </si>
  <si>
    <t>Комплекс процессных мероприятий "Осуществление государственных полномочий по составлению (изменению) списков кандидатов в присяжные заседатели федеральных судов общей юрисдикции"</t>
  </si>
  <si>
    <t>1.6.</t>
  </si>
  <si>
    <t>Комплекс процессных мероприятий "Организация и проведение мероприятий, направленных на профилактику правонарушений, в том числе в сфере безопасности дорожного движения, профилактика правонарушений среди несовершеннолетних"</t>
  </si>
  <si>
    <t>Направление (подпрограмма) "Профилактика незаконного оборота наркотических средств и психотропных веществ"</t>
  </si>
  <si>
    <t>Комплекс процессных мероприятий "Проведение информационной антинаркотической политики"</t>
  </si>
  <si>
    <t>10.</t>
  </si>
  <si>
    <t>Укрепление межнационального и межконфессионального согласия, профилактика экстремизма в городе Пыть-Яхе</t>
  </si>
  <si>
    <t>Направление (подпрограмма) "Укрепление межнационального и межконфессионального согласия, поддержка и развитие языков и культуры народов Российской Федерации, проживающих на территории муниципального образования, обеспечение социальной и культурной адаптации мигрантов, профилактика межнациональных (межэтнических), межконфессиональных конфликтов"</t>
  </si>
  <si>
    <t xml:space="preserve">Комплекс процессных мероприятий "Содействие религиозным организациям в культурно-просветительской и социально значимой
деятельности, направленной на развитие межнационального и межконфессионального диалога, возрождению семейных ценностей,
противодействию экстремизму, национальной и религиозной нетерпимости" </t>
  </si>
  <si>
    <t>Комплекс процессных мероприятий "Укрепление общероссийской гражданской идентичности. Мероприятия, приуроченные к памятным датам в истории народов России, государственным праздникам (День Конституции России, День России, День государственного флага России, День народного единства)"</t>
  </si>
  <si>
    <t>1.8.</t>
  </si>
  <si>
    <t xml:space="preserve"> Комплекс процессных мероприятий "Конкурс социальной рекламы (видеоролик, плакат), направленной на укрепление общероссийского гражданского единства, гармонизацию межнациональных и межконфессиональных отношений, профилактику экстремизма" </t>
  </si>
  <si>
    <t>1.12.</t>
  </si>
  <si>
    <t>Комплекс процессных мероприятий "Реализация мер, направленных на социальную и культурную адаптацию мигрантов, анализ их эффективности, в том числе издание и распространение информационных материалов для мигрантов"</t>
  </si>
  <si>
    <t>Направление (подпрограмма) "Участие в профилактике экстремизма, а также в минимизации и (или) ликвидации последствий проявлений экстремизма"</t>
  </si>
  <si>
    <t>Комплекс процессных мероприятий "Проведение в образовательных организациях мероприятий по воспитанию патриотизма, культуры мирного поведения, по обучению навыкам бесконфликтного общения, а также умению отстаивать собственное мнение, противодействовать социально опасному поведению, в том числе вовлечению в экстремистскую деятельность, всеми законными средствами"</t>
  </si>
  <si>
    <t>Комплекс процессных мероприятий "Организация просветительской работы среди обучающихся общеобразовательных организаций, направленной на формирование знаний об ответственности за участие в экстремистской деятельности, разжигание межнациональной, межрелигиозной розни"</t>
  </si>
  <si>
    <t>11.</t>
  </si>
  <si>
    <t>Безопасность жизнедеятельности в городе Пыть-Яхе</t>
  </si>
  <si>
    <t>Направление (подпрограмма) "Организация и обеспечение мероприятий в сфере гражданской обороны, защиты населения и территории города Пыть-Яха"</t>
  </si>
  <si>
    <t>Комплекс процессных мероприятий "Переподготовка и повышение квалификации работников"</t>
  </si>
  <si>
    <t>Комплекс процессных мероприятий "Проведение пропаганды и обучения населения способам защиты и действиям в чрезвычайных ситуациях"</t>
  </si>
  <si>
    <t>Комплекс процессных мероприятий "Изготовление и установка информационных знаков по безопасности и на водных объектах"</t>
  </si>
  <si>
    <t>Комплекс процессных мероприятий "Повышение защиты населения и территории от угроз природного и техногенного характера"</t>
  </si>
  <si>
    <t>Направление (подпрограмма) "Укрепление пожарной безопасности в городе Пыть-Ях"</t>
  </si>
  <si>
    <t>Комплекс процессных мероприятий "Обеспечение пожарной безопасности территорий"</t>
  </si>
  <si>
    <t>Комплекс процессных мероприятий "Обеспечение деятельности МКУ "ЕДДС города Пыть-Яха"</t>
  </si>
  <si>
    <t>Материально-техническое и финансовое обеспечение деятельности МКУ "ЕДДС города Пыть-Яха"</t>
  </si>
  <si>
    <t>12.</t>
  </si>
  <si>
    <t>Экологическая безопасность города Пыть-Яха</t>
  </si>
  <si>
    <t>Направление (подпрограмма) "Регулирование качества окружающей среды в муниципальном образовании городской округ Пыть-Ях"</t>
  </si>
  <si>
    <t>Комплекс процессных мероприятий "Организация и проведении мероприятий в рамках международной экологической акции "Спасти и сохранить"</t>
  </si>
  <si>
    <t>Направление (подпрограмма) "Развитие системы обращения с отходами производства и потребления в муниципальном образовании городской округ Пыть-Ях"</t>
  </si>
  <si>
    <t>Комплекс процессных мероприятий "Обеспечение регулирования деятельности по обращению с отходами производства и потребления"</t>
  </si>
  <si>
    <t>Комплекс процессных мероприятий "Разработка и реализация мероприятий по ликвидации несанкционированных свалок"</t>
  </si>
  <si>
    <t>Комплекс процессных мероприятий "Содержание контейнерных площадок, находящихся в муниципальной собственности (бесхозные)"</t>
  </si>
  <si>
    <t>Направление (подпрограмма) "Организация противоэпидемиологических мероприятий"</t>
  </si>
  <si>
    <t>Комплекс процессных мероприятий "Организация государственного санитарно-эпидемиологического надзора и обеспечение санитарно-эпидемиологического благополучия населения"</t>
  </si>
  <si>
    <t>13.</t>
  </si>
  <si>
    <t>Развитие экономического потенциала города Пыть-Яха</t>
  </si>
  <si>
    <t>Направление (подпрограмма) "Развитие малого и среднего предпринимательства"</t>
  </si>
  <si>
    <t xml:space="preserve">Региональный проект "Акселерация субъектов малого и среднего предпринимательства", в том числе финансовая поддержка социального предпринимательства
</t>
  </si>
  <si>
    <t>Региональный проект "Создание условий для легкого старта и комфортного ведения бизнеса", в том числе финансовая поддержка социального предпринимательства</t>
  </si>
  <si>
    <t>Комплекс процессных мероприятий "Пропаганда и популяризация предпринимательской деятельности"</t>
  </si>
  <si>
    <t>Комплекс процессных мероприятий "Предоставление грантовой поддержки социальному и креативному предпринимательству"</t>
  </si>
  <si>
    <t>Направление (подпрограмма) "Обеспечение защиты прав потребителей"</t>
  </si>
  <si>
    <t>4.1.</t>
  </si>
  <si>
    <t>Комплекс процессных мероприятий "Правовое просвещение и информирование в сфере защиты прав потребителей"</t>
  </si>
  <si>
    <t>14.</t>
  </si>
  <si>
    <t>Цифровое развитие города Пыть-Яха</t>
  </si>
  <si>
    <t>Направление (подпрограмма) "Цифровой город"</t>
  </si>
  <si>
    <t>Комплекс процессных мероприятий "Развитие электронного муниципалитета, формирование и сопровождение информационных ресурсов и систем, обеспечение доступа к ним"</t>
  </si>
  <si>
    <t xml:space="preserve">Комплекс процессных мероприятий "Развитие и сопровождение информационных систем в деятельности органов местного самоуправления" </t>
  </si>
  <si>
    <t>Комплекс процессных мероприятий "Модернизация оборудования, развитие и поддержка корпоративной сети органа местного самоуправления"</t>
  </si>
  <si>
    <t>Направление (подпрограмма) "Создание устойчивой информационно-телекоммуникационной инфраструктуры"</t>
  </si>
  <si>
    <t>Комплекс процессных мероприятий "Развитие системы обеспечения информационной безопасности органов местного самоуправления"</t>
  </si>
  <si>
    <t>15.</t>
  </si>
  <si>
    <t>Современная транспортная система города Пыть-Яха</t>
  </si>
  <si>
    <t>Направление (подпрограмма) "Автомобильный транспорт"</t>
  </si>
  <si>
    <t>Комплекс процессных мероприятий "Создание условий для предоставления транспортных услуг населению, и организация транспортного обслуживания населения в границах городского округа"</t>
  </si>
  <si>
    <t>Направление (подпрограмма) "Дорожное хозяйство"</t>
  </si>
  <si>
    <t>Комплекс процессных мероприятий "Содержание автомобильных дорог и искусственных сооружений на них, в том числе локальный ремонт участков автодорог"</t>
  </si>
  <si>
    <t>Комплекс процессных мероприятий "Капитальный ремонт и ремонт автомобильных дорог общего пользования местного значения"</t>
  </si>
  <si>
    <t>Комплекс процессных мероприятий "Разработка проектной, сметной документации и строительство (реконструкция) автомобильных дорог общего пользования местного значения"</t>
  </si>
  <si>
    <t>Направление (подпрограмма) "Безопасность дорожного движения"</t>
  </si>
  <si>
    <t>Комплекс процессных мероприятий "Общесистемные меры развития дорожного хозяйства"</t>
  </si>
  <si>
    <t>16.</t>
  </si>
  <si>
    <t>Управление муниципальными финансами в городе Пыть-Яхе</t>
  </si>
  <si>
    <t>Направление (подпрограмма) "Управление муниципальными финансами"</t>
  </si>
  <si>
    <t>Комплекс процессных мероприятий "Управление муниципальным долгом"</t>
  </si>
  <si>
    <t>Направление (подпрограмма) "Формирование резервных средств в бюджете города"</t>
  </si>
  <si>
    <t>Комплекс процессных мероприятий "Формирование в бюджете города резервного фонда"</t>
  </si>
  <si>
    <t>Комплекс процессных мероприятий "Резервирование бюджетных ассигнований с целью последующего их распределения между главными распорядителями бюджетных средств при наступлении установленных условий"</t>
  </si>
  <si>
    <t>17.</t>
  </si>
  <si>
    <t>Развитие гражданского общества в городе Пыть-Яхе</t>
  </si>
  <si>
    <t>Направление (подпрограмма) "Создание условий для развития гражданских инициатив, обеспечение взаимодействия с гражданами и организация их участия в реализации потенциала территории"</t>
  </si>
  <si>
    <t>Комплекс процессных мероприятий "Финансовая поддержка проектов социально ориентированных некоммерческих организаций, не являющихся государственными (муниципальными) учреждениями, осуществляющих деятельность на территории города Пыть-Яха, в том числе в области организации и поддержки благотворительности и добровольчества (волонтерства), на развитие гражданского общества"</t>
  </si>
  <si>
    <t>Направление (подпрограмма) "Обеспечение равного доступа граждан к социально значимой информации"</t>
  </si>
  <si>
    <t>Комплекс процессных мероприятий "Обеспечение открытости органов местного самоуправления"</t>
  </si>
  <si>
    <t>18.</t>
  </si>
  <si>
    <t>Управление
муниципальным имуществом города       Пыть-Яха</t>
  </si>
  <si>
    <t>Направление (подпрограмма) "Повышение эффективности системы управления муниципальным имуществом"</t>
  </si>
  <si>
    <t>Комплекс процессных мероприятий "Управление и распоряжение муниципальным имуществом"</t>
  </si>
  <si>
    <t>Комплекс процессных мероприятий "Обеспечение надлежащего уровня эксплуатации муниципального имущества"</t>
  </si>
  <si>
    <t>Комплекс процессных мероприятий "Проведение мероприятий по землеустройству и землепользованию"</t>
  </si>
  <si>
    <t>Направление (подпрограмма) "Ресурсное обеспечение органов местного самоуправления"</t>
  </si>
  <si>
    <t>19.</t>
  </si>
  <si>
    <t>Развитие муниципальной службы в городе Пыть-Яхе</t>
  </si>
  <si>
    <t>Направление (подпрограмма) "Повышение эффективности муниципального управления"</t>
  </si>
  <si>
    <t>Комплекс процессных мероприятий "Развитие кадровых, антикоррупционных технологий и кадрового состава"</t>
  </si>
  <si>
    <t>Комплекс процессных мероприятий "Повышение профессионального уровня муниципальных служащих, управленческих кадров и лиц, включенных в резерв управленческих кадров"</t>
  </si>
  <si>
    <t>Направление (подпрограмма) "Создание условий для развития муниципальной службы в муниципальном образовании город Пыть-Ях"</t>
  </si>
  <si>
    <t>Комплекс процессных мероприятий "Обеспечение условий для осуществления деятельности органов местного самоуправления города Пыть-Яха и муниципальных учреждений города"</t>
  </si>
  <si>
    <t>Комплекс процессных мероприятий "Реализация переданных государственных полномочий по государственной регистрации актов гражданского состояния"</t>
  </si>
  <si>
    <t>20.</t>
  </si>
  <si>
    <t>Содержание городских 
территорий, озеленение и благоустройство
в городе Пыть-Яхе</t>
  </si>
  <si>
    <t>Направление (подпрограмма) "Поддержание и улучшение санитарного и эстетического состояния территорий города"</t>
  </si>
  <si>
    <t>Комплекс процессных мероприятий "Организация освещения улиц, микрорайонов города"</t>
  </si>
  <si>
    <t>Комплекс процессных мероприятий "Организация озеленения и благоустройства городских территорий, охрана, защита, воспроизводство лесов и зеленных насаждений"</t>
  </si>
  <si>
    <t>Комплекс процессных мероприятий "Содержание мест захоронения"</t>
  </si>
  <si>
    <t>Комплекс процессных мероприятий "Зимнее и летнее содержание городских территорий"</t>
  </si>
  <si>
    <t>Комплекс процессных мероприятий "Обеспечение комплексного содержания и ремонта объектов благоустройства (детские игровые и спортивные площадки, городской фонтан)"</t>
  </si>
  <si>
    <t>Направление (подпрограмма) "Повышение привлекательности городских территорий, общественных пространств"</t>
  </si>
  <si>
    <t>Комплекс процессных мероприятий "Праздничное оформление городских территорий"</t>
  </si>
  <si>
    <t>21.</t>
  </si>
  <si>
    <t>Устойчивое развитие коренных малочисленных народов Севера в городе Пыть-Яхе</t>
  </si>
  <si>
    <t>Направление (подпрограмма) "Содействие развитию самобытной культуры, традиционного образа жизни, родного языка и национальных видов спорта коренных малочисленных народов Севера"</t>
  </si>
  <si>
    <t>Комплекс процессных мероприятий "Сохранение нематериального и материального наследия Югры, популяризация культуры, традиций, традиционных ремесел коренных малочисленных народов Севера, продвижение культурных проектов"</t>
  </si>
  <si>
    <t>Комплекс процессных мероприятий "Организация, проведение мероприятий, направленных на развитие традиционной культуры, фольклора, национального спорта и международных связей, сохранение культурного наследия коренных малочисленных народов, и участие в них"</t>
  </si>
  <si>
    <t>Комплекс процессных мероприятий "Просветительские мероприятия, направленные на популяризацию и поддержку родных языков народов ханты, манси и ненце"</t>
  </si>
  <si>
    <t>Направление (подпрограмма) "Развитие туризма"</t>
  </si>
  <si>
    <t>Комплекс процессных мероприятий "Поддержка развития внутреннего и въездного туризма"</t>
  </si>
  <si>
    <t>Направление (подпрограмма) "Поддержка социально ориентированных некоммерческих организаций"</t>
  </si>
  <si>
    <t>Комплекс процессных мероприятий "Субсидия социально ориентированным некоммерческим организациям"</t>
  </si>
  <si>
    <t>Региональный проект "Социальная активность"</t>
  </si>
  <si>
    <t>Проведено мероприятие в рамках Общероссийской акции «Ночь музеев», «Ночь искусств», приобретены канцелярские товары.</t>
  </si>
  <si>
    <t>Приобретен реквизит по декоративно-прикладному искусству (фурнитура, ткань и сувениры).</t>
  </si>
  <si>
    <t>Региональный проект "Сохранение уникальных водных объектов"</t>
  </si>
  <si>
    <t>Оплата расходов и организационное обеспечение МКУ «Управление капитального строительства города Пыть-Яха»</t>
  </si>
  <si>
    <t xml:space="preserve">Выполнены работы по разработке проектно-сметной документации на строительство объекта: «Физкультурно-спортивный комплекс» для единоборств, в МАУ ДО СШ «Олимп» произведена закупка автоматизированного рабочего места.  </t>
  </si>
  <si>
    <t>В рамках муниципальных контрактов выполнены работы по зимнему содержанию городских и общественных территорий, внутриквартальных проездов и объектов благоустройства, покосу городских территорий, погрузке и вывозу снежных масс, выполнение работ по ремонту внутриквартальных проездов и спортивной площадки во 2 мкр. в районе домов №8, №9.</t>
  </si>
  <si>
    <t>На осуществление полномочий по государственной регистрации актов гражданского состояния (заработная плата, начисления на выплаты по оплате труда,  видеонаблюдение).</t>
  </si>
  <si>
    <t xml:space="preserve">Приобретено лицензионное программное обеспечение «Редактор цифровых копий архивных документов», архивный обеспыливатель, канцелярские принадлежности. </t>
  </si>
  <si>
    <t>В рамках мероприятия :_x000D_
- осуществляются выплаты заработной платы, уплата взносов в бюджетные и внебюджетные фонды;_x000D_
- приобретены учебники, учебные и наглядные пособия, цифровые образовательные программы, антивирусные программы, технические средства обучения для организации учебного процесса;_x000D_
- проводится организация бесплатного горячего питания обучающихся, получающих начальное общее образование и обучающихся, не относящихся к льготной категории, с 5 по 11 классов;_x000D_
- выплачивается ежемесячное вознаграждение за классное руководство педагогическим работникам муниципальных образовательных организаций, финансируется под фактическую потребность, на 2024-2025 учебный год сформировано 225 классов;_x000D_
- осуществляется выплата компенсации части родительской платы за присмотр и уход за детьми в образовательных организациях дошкольного образования. Данная выплата носит заявительный характер и производится на основании заявления родителя (законного представителя) ребенка и за фактическое посещение ребенком дошкольной организации;    _x000D_
-  предусмотрено финансовое обеспечение содержания общеобразовательных организаций.</t>
  </si>
  <si>
    <t xml:space="preserve">Заключены договоры на: медицинское и углубленное медицинское обследование, поставку спортивного инвентаря и экипировки. Воспитанники МБУ ДО СШ приняли участие в 13 выездных мероприятиях. МБУ ДО СШОР обеспечено участие спортсменов в 12 выездных мероприятиях. МАУ ДО СШ «Олимп» приобретена компьютерная техника для шахматного клуба. </t>
  </si>
  <si>
    <t>Произведены почтовые расходы, опубликование списков в газете.</t>
  </si>
  <si>
    <t xml:space="preserve">В целях реализации регионально проекта проведена акция «Чистый берег», в рамках которой вывезено 15 м3 мусора, очищено более 2 000 м2 площади, количество участников составило 138 человек. </t>
  </si>
  <si>
    <t>Проведено участие в окружном конкурсе выставочных экспозиций «Семейные истоки», курсы повышения квалификации по теме: «Музейная педагогика». г. Санкт-Петербург и обучение по теме «Основы безопасной работы в сети Интернет». Приобретено: доска магнитно-маркерная, чехлы для одежды и вешалки, полог, нырики и игольница, нарты, одежда, короб, черпак, столик, фурнитура, ткань.</t>
  </si>
  <si>
    <t xml:space="preserve">Проведено пополнение музейного фонда для обновления экспозиций и создание выставок, (компьютер, предметы быта этнографии юганских ханты, чучела животных, рыб и муляжи продуктов). Для открытия зимнего сезона проведено обновление баннеров и информационных табличек. В рамках организации и проведения городского праздника народа ханты «Вороний день» приобретен реквизит (военная атрибутика, оргтехника, стойка крепления сети, стойка страховочная, точило, облас, лыжи, баннеры и таблички, посуда, маски, фурнитура, мех, ткань, бисер). </t>
  </si>
  <si>
    <t>Проведены мероприятия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Проведены учебно-полевые сборы.</t>
  </si>
  <si>
    <t xml:space="preserve">Поощрены участники муниципальной управленческой команды за содействие в реализации полномочий участковых избирательных комиссий на территории города Пыть-Яха на выборах Президента Российской Федерации. 
Выплачена заработная плата и начисления на заработную плату за январь-октябрь 2024 г., произведена оплата льготного проезда и командировочных расходов, перечислений налогов. </t>
  </si>
  <si>
    <t>на 31 декабря 2024 года</t>
  </si>
  <si>
    <t>План по программе 
(с изменениями)</t>
  </si>
  <si>
    <t>-</t>
  </si>
  <si>
    <t xml:space="preserve">В целях реализации регионального проекта заключено 7 договоров о возмещении затрат, связанных с оказанием образовательных услуг по реализации дополнительных общеобразовательных программ в рамках системы персонифицированного финансирования г. Пыть-Яха: с МАУДО «Центр детского творчества», МДОАУ д/с «Белочка», АНО ЦДПО «Веста», ИП Киосе Н.Н., университет «Синергия», ООО «Инновационные образовательные технологии», ИП Лупу А.Ю. за отчетный период выдано 2 587 сертификатов. </t>
  </si>
  <si>
    <t>Выплачена заработная плата работникам отдела по организации деятельности муниципальной комиссии по делам несовершеннолетних и защите их прав в соответствии с установленными сроками.</t>
  </si>
  <si>
    <t xml:space="preserve">В рамках реализации мероприятия 9 475 человек получили меры социальной поддержки, предоставляемые на муниципальном уровне.   
ООО «Пыть-Яхторгсервис» возмещены недополученные доходы, при оказании населению услуги бань по тарифам, не обеспечивающим возмещение издержек, в размере 3 259,0 тыс. руб.
Хозяйствующему субъекту, осуществляющему пассажирские перевозки по социально ориентированным тарифам, произведена выплата субсидии на возмещение недополученных доходов размере 1 767,1 тыс. руб.   </t>
  </si>
  <si>
    <t>На базе МАУ ДО СШ «Олимп», в рамках Всероссийского физкультурно-спортивного комплекса «Готов к труду и обороне» проведено 8 городских и 3 выездных мероприятия. Также в целях обеспечения деятельности центра тестирования ГТО приобретена наградная продукция, флагштоки и стартовые номера из ткани.</t>
  </si>
  <si>
    <t>С целью обеспечения деятельности МАУ «Аквацентр «Дельфин» произведены расходы на содержание имущества, выплату заработной платы, оплату ежегодного оплачиваемого отпуска, льготного проезда к месту отдыха и обратно, и т.д.
Оказание платных услуг на 31.12.2024г. составило 11 092,1 тыс. руб. (бассейн для плавания, тренажерный зал).</t>
  </si>
  <si>
    <t>С целью обеспечения деятельности МАУ ДО СШ «Олимп», МБУ ДО СШ и МБУ ДО СШОР произведены расходы на содержание имущества, выплату заработной платы, оплату ежегодного оплачиваемого отпуска, льготного проезда к месту отдыха и обратно, и т.д.
Оказание платных услуг на 31.12.2024г. составило 4 058,5 тыс. руб. (прокат коньков, тренажерный зал, занятия по фитнес аэробике).</t>
  </si>
  <si>
    <t>В 4 квартале 2024 года организовано участие в выставке-ярмарке окружных товаропроизводителей «Товары земли Югорской».</t>
  </si>
  <si>
    <t>Предоставлены жилые помещения 29 семьям (по договорам мены/соцнайма). Произведена выплата возмещения за жилые помещения 16 собственникам. 
Произведен снос 3 строений объемом 555м3, 3 жилых домов площадью 3034,2 м2. 
Выполнены работы по обеспечению доступности 7 жилых помещений под потребности инвалида.
Выполнены работы по разработке проекта организации работ по сносу 6  жилых домов. 
Предоставлена субсидии 2 участникам СВО.
Выплачена субсидия семье по определению суда.</t>
  </si>
  <si>
    <t xml:space="preserve">Завершены работы по капитальному ремонту участка сети водоснабжения от ВК-44 до ВК-51, мкр. 5 «Солнечный», сетей теплоснабжения от ТК -120 до ТК-121, мкр. 3 «Кедровый», ул. Сергея Есенина, г. Пыть-Ях. </t>
  </si>
  <si>
    <t>Выполнены работы по разработке проектной, рабочей, сметной документации:
- по ликвидации скважин №5, №6, №7 на ВОС-1, зона (массив) Северо-Восточной промышленной, ул. Первопроходцев г. Пыть-Ях, ликвидации скважин №8, №9, №16, №19, №20 на ВОС-3, мкр. 10 «Мамонтово» г. Пыть-Ях, строительству артезианских скважин №5, №6, №7 на ВОС-1, зона (массив) Северо-Восточной промышленной, ул. Первопроходцев г. Пыть-Ях, строительству скважин №8, №9, №16, №19, №20 на ВОС-3, мкр.10 «Мамонтово» г. Пыть-Ях в сумме 7 435,9 тыс.руб.;
- по объекту: «Централизованное газоснабжение индивидуальной жилой застройки, расположенной по адресу: город Пыть-Ях, микрорайон 8 «Горка», исполнение составило 6 600,0 тыс. руб.;
- по реконструкции инженерно-технических средств охраны котельной «Таежная» стоимость 28 498,7 тыс. руб.
Выполнены работы по устранению замечаний Ростехнадзора на объекте ВОС-3, приобретен, поставлен насос и топливо (для насоса) 
в сумме 2 923,1 тыс. руб.</t>
  </si>
  <si>
    <t>В рамках оказания содействия в проведении ежегодного фестиваля национальных культур "Моя Югра, моя Россия" поставлены:
- расходные материалы на сумму 5,1 тыс. руб. (цветная и офисная бумага, шары, планшет с прижимом, бейджи и маркеры); 
- наградная продукция: кружка, брелоки и ручка с логотипом, блокнот и подарочный пакет на сумму 66,8 тыс. рублей;
- подарочные сертификаты  на сумму 70,4 тыс. рублей.</t>
  </si>
  <si>
    <t>Изготовлена и поставлена наградная продукция в рамках мероприятия «Патриотический забег». 
Изготовлена и поставлена наградная продукция к проведению интеллектуально-патриотической командной игры «Моя Россия» на базе МБОУ СОШ №1 Молодежной резиденцией «Беседка» МБУ «Современник» (акриловый кубок, настольная игра «Сленгбитва», брелоки, фоторамки, свитшоты, сухой паек «СпецПит» - Зимний на 1 сутки, бутылка для воды и туристический рюкзак).</t>
  </si>
  <si>
    <t>Проведены работы по содержанию, обслуживанию и ремонту наружных источников противопожарного водоснабжения, являющихся муниципальной собственностью. Выполнено 2 этапа работ по содержанию минерализованных полос и противопожарных разрывов в количестве 4100 м2.</t>
  </si>
  <si>
    <t>Оказаны услуги по изготовлению и поставке торговых палаток на сумму 288,7 тыс. руб., монтажу и демонтажу торговых палаток на сумму 180,0 тыс. руб., поставку мобильного шатра на сумму 105,0 тыс. руб. 
По муниципальным контрактам с ИП Толкачев А.В. оказаны услуги по проведению интерактивного обучения на сумму 26,5 тыс. руб., с ИП Усынина А.В. услуги по проведению тренинга на сумму 30,0 тыс. руб.</t>
  </si>
  <si>
    <t>Заключено соглашение №94 от 24.12.2024 с ИП Логачева Е. А. на получение гранта главы города Пыть-Яха в форме субсидии субъектам малого и среднего предпринимательства, осуществляющим деятельность в социальной и креативной сфере в целях реализации проекта «Женский фитнес-центр».</t>
  </si>
  <si>
    <t>За отчетный период проведено 9 информационно-просветительских мероприятий (охват составил 230 человек).
 Оказаны услуги по изготовлению и поставке сувенирной продукции (блокноты, календари, ручки).</t>
  </si>
  <si>
    <t>Оказывается техническая поддержка, модернизация используемого программного обеспечения, приобретение нового программного обеспечения.</t>
  </si>
  <si>
    <t>Обеспечена поставка оборудования и комплектующих для замены и модернизации устаревшего оборудования в инфраструктуре корпоративной сети. Поставлены 50 системных блоков, 20 МФУ, 8 мониторов, мыши, клавиатуры, жесткие диски, оперативная память.</t>
  </si>
  <si>
    <t>Для развития системы информационной безопасности проводится обновление, техническая поддержка программного обеспечения, средств защиты информации корпоративной сети Администрации города Пыть-Яха.</t>
  </si>
  <si>
    <t>В целях реализации мероприятия заключено 53 муниципальных контракта на выполнение кадастровых работ и определение рыночной оценки имущества, в результате оценено 845 объектов муниципальной собственности и изготовлено технических планов на 41 объект недвижимости. 
За отчетный период:
- разработано 2 проекта по установке системы оповещения и управления эвакуацией в местах массового пребывания людей;
- обследовано 3 объекта недвижимости;
- демонтирован 1 объект;
-  проведено обследование нежилого помещения по адресу г. Пыть-Ях, мкр.2 Нефтяников, дом 28а.</t>
  </si>
  <si>
    <t xml:space="preserve">По итогу года сформировано и оценено 5 земельных участков. </t>
  </si>
  <si>
    <t>Дополнительное профессиональное образование за 2024 год получили 70 муниципальных служащих в администрации города.</t>
  </si>
  <si>
    <t>Проводится уход за территорией городского кладбища, обустройство и охрана кладбища общей площадью 40 438 м2. 
Выполнены работы по разработке проектной, рабочей, сметной документации на устройство колумбария на территории городского кладбища.</t>
  </si>
  <si>
    <t xml:space="preserve">По результатам конкурса заключено соглашение с АНО ЦСКР «Югорская эра», приобретены товары с целью развития и пропаганды этноспорта и традиционных видов спорта коренных малочисленных народов Севера – ханты. </t>
  </si>
  <si>
    <t>Выполнены работы по 2 этапу благоустройства общественной территории «Аллея имени Сергея Есенина» в 3-м мкр. «Кедровый» г. Пыть-Ях (центральный тротуар). Выполнены работы по обустройству детской площадки, строительству тротуара и дорожки, освещению, установке малых архитектурных форм и озеленению аллеи, по монтажу и демонтажу баннерного полотна, изготовлению и поставке плакатов.
Приобретена тротуарная плитка и бордюры для завершения центральной аллеи, не включенная в проектную документацию.</t>
  </si>
  <si>
    <t>Оказаны услуги по озеленению городских территорий с последующим уходом за декоративными растениями и травянистой растительностью. 
За 2024 год выполнена посадка цветочной рассады в парках, скверах, и иных территориях общего пользования площадью 1,87 тыс. м2. Использовано 28,87 тыс. шт. посадочного материала</t>
  </si>
  <si>
    <t>Выполнены работы:
- по демонтажу ледовых городков, световых элементов ели и конструкций;
- монтажу и демонтажу конструкций и декораций к праздничным датам;
- изготовление и поставку баннеров, флагов и наклеек;
- поставку парковой мебели;
- оформление доски почета;
- по содержанию и обслуживанию гобопроекторов;
- по текущему ремонту световых иллюминационных фигур и элементов;
- по транспортировке, монтажу, содержанию и демонтажу туалетных кабин, биокабин в местах массового отдыха в г. Пыть-Яхе;
- по содержанию и обслуживанию электрооборудования и электрических сетей;
- на поставку изделий для придания привлекательности городским пространствам;
- монтаж (демонтаж) объемных пространственных конструкций;
- строительство ледовых городков на территории города Пыть-Яха.
В целях преображения города к новому году приобретены и установлены:
- световые фигуры в количестве 7 шт., 
- новогодняя ель с ограждением и подсветкой во 2а микрорайоне Лесников.</t>
  </si>
  <si>
    <t>Ежемесячные платежи в рамках концессионного соглашения с АО ЮТЕК-РС на содержание объектов уличного и внутриквартального освещения. Оплата произведена за фактически выполненный объем работ и услуг. 
Выполнено технологическое присоединение объектов благоустройства к электрическим сетям и электромонтажные работы по подключению объектов.
В рамках заключенного соглашения, АО «ЮТЭК-Региональные сети» выполнены работы по модернизации и замене устаревших торшерных ламп в количестве 334 ед., а также светильников в количестве 2010 ед. (итого 2344 ед.).</t>
  </si>
  <si>
    <t>Исполнение по состоянию  на  31.12.2024г. составляет:
- по федеральному бюджету к финансированию - 99,8%;  
- по окружному бюджету к финансированию - 99,5%; 
- по муниципальному бюджету - 91,1%.</t>
  </si>
  <si>
    <t>За отчетный период проведено 5 этапов акарицидной обработки, 2 этапа барьерной дератизации и 2 этапа лаврицидной обработки. Общая площадь обработанных территорий составляет 2 132,4 га.</t>
  </si>
  <si>
    <t>Уточненный план по бюджету</t>
  </si>
  <si>
    <t>Предоставление транспортных услуг на территории город Пыть-Яха с 01.01.2024г. до 14.10.2024г. осуществляло ООО «ЗАПСИБАВТО», контракт расторгнут на основании решения об одностороннем отказе от исполнения контракта. 
С 01.10.2024г. по 31.12.2024г. перевозку пассажиров и багажа по регулируемым тарифам по муниципальным маршрутам осуществляло ООО «РУССКОЕ». Организация автомобильного пассажирского транспорта обеспечивает перевозку по 9 социально значимым маршрутам, в том числе по 1 сезонному маршруту. Годовой объем перевозок пассажиров составил 866 тыс. пассажиров.</t>
  </si>
  <si>
    <t>Приложени № 1</t>
  </si>
  <si>
    <r>
      <rPr>
        <sz val="10"/>
        <rFont val="Times New Roman"/>
        <family val="1"/>
        <charset val="204"/>
      </rPr>
      <t xml:space="preserve">Предусмотрены расходы на организацию питания детей в лагерях с дневным пребыванием, в палаточных лагерях, в лагерях труда и отдыха с дневным пребыванием детей, также на содержание учреждения молодежной политики МБОУ «Современник» произведены расходы на выплату заработной платы, уплату взносов в бюджетные и внебюджетные фонды, за фактически оказанные услуги. </t>
    </r>
    <r>
      <rPr>
        <sz val="10"/>
        <color rgb="FFFF0000"/>
        <rFont val="Times New Roman"/>
        <family val="1"/>
        <charset val="204"/>
      </rPr>
      <t xml:space="preserve">
</t>
    </r>
    <r>
      <rPr>
        <sz val="10"/>
        <rFont val="Times New Roman"/>
        <family val="1"/>
        <charset val="204"/>
      </rPr>
      <t xml:space="preserve">В весенние каникулы организовано 6 лагерей с дневным пребыванием, охват детей составил 675 человек. В летние каникулы организовано 9 лагерей с дневным пребыванием (охват - 742 ребёнка), 2 лагеря труда и отдыха (охват - 40 детей) и 1 палаточный лагерь (охват - 20 детей). В осенние каникулы организовано 6 лагерей с дневным пребыванием, охват детей составил 1 064 человек. Произведены расходы на заработную плату работников, на охрану здания и на страхование детей от несчастных случаев и проведение тестирования работников лагеря. 
В рамках оздоровительной компании предусмотрена организация выездного отдыха за пределы ХМАО-Югры. Мероприятия проводятся с июня по август месяц ежегодно. Организован выездной отдых в ДОЛ «Солнечный берег» (Краснодарский край) и ДОЛ «Талый ключ» (г. Екатеринбург), всего оздоровлено 240 детей. Также 3 обучающихся приняли участие в смене ФГБОУ «Международный детский центр «Артек». </t>
    </r>
  </si>
  <si>
    <t>В рамках мероприятия выполнены строительные лабораторные работы на сумму 125,0 тыс. руб. и обустройство тротуара по ул. Православная, 8 мкр. «Горка», протяженностью 520 м. (от ул. Святослава Федорова до лыжной базы) на сумму 15 558,1 тыс.руб. 
Заключены муниципальные контракты:
- на выполнение комплекса работ по разработке ПСД с последующим строительством I этапа дорог улиц Брусничная, Заречная, Балыкская, Загородная, Дружбы, Хрустальный проезд в мкр. № 9 «Черемушки»;
- на выполнение комплекса работ по разработке ПСД на обустройство тротуара и велосипедной дорожки, соединяющих мкр. 1 «Центральный» и мкр. 2 «Нефтяников» с мкр. 5 «Солнечный».
Исполнение январь 2025 года.</t>
  </si>
  <si>
    <t>Оценка степени достижения целевых показателей проведена по 98 показателям :
­ по 88 показателям достигнуто запланированное годовое значение;
- по 9 показателям фактическое значение состовляет 50% и выше;
­ по 1 показателю фактическое значение состовляет менее 50%.
Средний процент достижения целевых показателей в целом по всем программам составляет 99 % к плану.</t>
  </si>
  <si>
    <t xml:space="preserve">Проведены работы по архитектурно-художественному освещению зданий МДОАУ д/с «Солнышко» и МАОУ «Прогимназия «Созвездие» и по капитальному ремонту МДОАУ ЦРР-д/с «Аленький цветочек» и д/с «Родничок», по ремонту помещений и входных групп МБУ «Современик». Организован подвоз обучающихся.
В рамках реализации наказов избирателей депутатами Думы ХМАО – Югры приобретено: 
- светодиодные светильники для МДОАУ ЦРР-д/с «Аленький цветочек»; 
- элетрооборудование, тепловая завеса и оборудование для пищеблока, посудомоечные машины в МДОАУ д/с «Солнышко»; 
- образовательные программы естественно-научной направленности и по детской безопасности для шлемов виртуальной реальности для МБОУ СОШ № 1; 
- мебель, оборудование, форменная одежда в МБУ «Современник»; 
- тепловые завесы, мебель, посуда для МБОУ СОШ № 6; 
- ковры для музыкального зала, специализированное оборудование по профориентации (направление «Работники больницы») в МДОАУ д/с «Золотой ключик». </t>
  </si>
  <si>
    <t>Мероприятия  по укреплению общественного здоровья населения города Пыть-Яха в отчетном периоде 2024 года  реализованы в  полном объеме согласно утвержденному плану, в рамках муниципального контракта с ООО «Рекламная компания Медиа тайм» изготовлена печатная продукция (баннер, буклеты), направленная на освещение вопросов укрепления общественного здоровья жителей города Пыть-Яха.
Проведен конкурс «Лучшая корпоративная программа по укреплению здоровья работников». В конкурсе приняло участие 8 организаций.</t>
  </si>
  <si>
    <t>Проведены работы по обследованию технического состояния и ремонту водоотводного лотка подпорной железобетонной стены, расположенной вдоль улицы С. Федорова объекта МАУК «МКЦ «Феникс» в размере 542,0 тыс. руб.
Выполнены работы по архитектурно-художественному освещению зданий МБОУ ДО «ДШИ» в сумме 2 658,9 тыс. руб., МАУК МКЦ «Феникс» в размере 4 008,8 тыс. рублей, по объекту МАУК «КДЦ» окончание работ и оплата будет произведена в 2025 году. 
Выполнены работы: по укреплению материально-технической базы МАУК «КДЦ» в сумме 2 193,1 тыс. руб.; по ремонту ступеней крыльца и установке перегородок в санитарных комнатах МБОУ ДО «ДШИ» и ремонту ступеней крыльца МАУК «МКЦ «Феникс» в размере 915,9 тыс. руб., ремонту санитарных комнат парка культуры и отдыха «Северное сияние» в сумме 1 000,0 тыс. руб. 
Разработан мастер-план в целях развития и благоустройства территории парка культуры и отдыха, зонального военно-патриотического центра «Витязь», на сумму 1 500,0 тыс. руб.
Проведено обследование технического состояния объектов МБОУ ДО «ДШИ» и МАУК «КДЦ» в размере 1 104,9 тыс. руб. и укрепление материально – технической базы МАУК МКЦ «Феникс» в сумме 12 055,7 тыс. руб. (приобретен мобильный снегогенератор с насосом высокого давления – 5 800,0 тыс. руб., оргтехника и мебель для «Конференц-зала» Центральной городской библиотеки, скамейки для Парка культуры и отдыха – 5 800,0 тыс. руб., искусственная ель для парка культуры и отдыха «Северное сияние» - 455,7 тыс. руб.).</t>
  </si>
  <si>
    <t>Проведено 44 городских физкультурно – оздоровительных и спортивных мероприятия, обеспечено участие в 31 официальном мероприятии.</t>
  </si>
  <si>
    <t xml:space="preserve">Оказаны услуги: 
- в МАУ «Аквацентр «Дельфин» физическая охрана здания; 
 - в МАУ ДО СШ «Олимп» противопожарная безопасность (перемотка рукавов, зарядка огнетушителей, испытание пожарных рукавов, приобретение плановой эвакуации, огнетушителей, самоспасателей, замена светильников в спортивном зале «Россия»).  </t>
  </si>
  <si>
    <t xml:space="preserve">В МАУ ДО СШ «Олимп» переустановлена и установлена дополнительная кнопка тревожной сигнализации на объектах, установлена система СКУД и переустановлена система экстренного оповещения посетителей и работников, переоборудовано видеонаблюдение. 
Выполнены работы:
- по устройству спортивной площадки, расположенной на территории: г. Пыть-Ях, мкр. 9 Черемушки, ул. Обская, напротив дворового клуба «Черемушки»;
- по устройству хоккейного корта, расположенного на территории г. Пыть-Ях, мкр. 2а «Лесников»;
- обустройство универсальной спортивной площадки по адресу г. Пыть-Ях, 2 мкр. Нефтяников, территория жилых домов №3, №4, №5. </t>
  </si>
  <si>
    <t>На базе МБУ ДО СШОР организованно временное размещение (проживание и питание) 15 человек во время проведения учебно-тренировочных мероприятий (бокс).</t>
  </si>
  <si>
    <t>В МБУ ДО СШОР проведено 14 городских мероприятий, обеспечено участие спортсменов в 55 выездных мероприятиях, также воспитанники приняли участие в учебно-тренировочном мероприятии по вольной борьбе (г. Хасавюрт). 
В МБУ ДО СШ проведено 44 городских мероприятия и обеспечено участие спортсменов в 42 выездных мероприятиях, проведено 5 мероприятий адаптивной физической культуры.</t>
  </si>
  <si>
    <t xml:space="preserve">В учреждения муниципальной формы собственности трудоустроено на общественные работы - 1 человек, 2 гражданина, испытывающих трудности в поиске работы, 265 несовершеннолетних граждан в возрасте от 14 до 18 лет, 2 выпускника образовательных организаций высшего образования, 1 гражданин пенсионного возраста, 2 чел., относящих к категории одиноких родителей, родителей воспитывающих детей-инвалидов, многодетных родителей, женщин, осуществляющих уход за ребенком в возрасте до 3-х лет. Создано 1 специальное рабочее место для трудоустройства инвалидов, а также количество прошедших стажировку инвалидов трудоспособного возраста, в т. ч. инвалида молодого возраста и инвалида, получившего инвалидность впервые составляет 1 чел. </t>
  </si>
  <si>
    <t>В 2024 году проведено обучение по охране труда 263 руководителей и специалистов, обучение приемам оказания первой помощи 409 специалистов из числа работников муниципальных учреждений, обучение приемам применения СИЗ -17 специалистов из числа работников муниципальных учреждений. В учреждениях муниципальной формы собственности проведена специальная оценка условий труда 30 рабочих мест и оценка профессиональных рисков 127 рабочих мест. Приобретена наградная продукция для вручения победителям и призерам конкурсов по охране труда, изготовлено и распространено 500 буклетов по охране труда, 100 производственных календарей на 2025 год.</t>
  </si>
  <si>
    <t>В рамках соглашений за 2023 год с главами КФХ Колещатовым В.Д. и Захаровым М.Д. на предоставление субсидий на поддержку и развитие животноводства за объемы произведенной продукции, произведены выплаты за декабрь 2023 год в сумме 770,4 тыс. руб. 
На 2024 год с главой КФХ Колещатовым В.Д заключено соглашение на предоставление субсидии на поддержку и развитие животноводства, а также 9 дополнительных соглашений. Исполнение на 31.12.2024 г. составило 7 201,0 тыс. руб. 
В связи с закрытием КФХ Захаров М.Д в 2024г. сократился объем предоставляемой финансовой поддержки.</t>
  </si>
  <si>
    <t>В рамках муниципального контракта с АНО городской приют для бездомных животных «Шанс», по состоянию на 31.12.2024г. содержится 220 животных без владельцев.</t>
  </si>
  <si>
    <t>Выполнены работы по разработке проекта планировки и проекта межевания территории, в том числе для размещения приюта для животных, иных объектов, по адресу: г. Пыть-Ях, ул. Мамонтовская.
Внесены изменения в проекты планировки и межевания территорий: 
-мкр. 8 Горка, улично-дорожной сети; 
-мкр. 1 Центральный (изменение границ земельного участка под новый объект учебно-образовательного назначения на 700 мест, организацию парковочных мест для объекта образования); 
-мкр. 1 Центральный, ориентировочная площадь территории – 3,07 га; 
-южной промышленной зоны (массива); 
-мкр. 3 Кедровый;
- мкр. 6 Пионерный, в границах улиц Магистральная, Фармана Салманова.</t>
  </si>
  <si>
    <t>Заключены соглашения о предоставлении субсидии местному бюджету на реализацию мероприятия по расселению граждан из помещений, непригодных в связи с содержанием фенола/формальдегида,  предоставлена социальная выплата в текущем году  – 31 семье. 
Предоставлена субсидия 1 молодой семье.
По категории «ветераны боевых действий и инвалиды» получил субсидию 1  человек (по категории «инвалиды»). Всего на учете состоят 3 человека, двое не изъявили желание на получение выплаты в 2024 году.</t>
  </si>
  <si>
    <t>Предоставлена субсидия на финансовое обеспечение затрат при оказании коммунальных услуг населению города, связанных с погашением задолженности за потребленные топливно-энергетические ресурсы, понесенных МУП «УГХ» г. Пыть-Ях, в сумме – 470 309,2 тыс. руб., в целях возмещения недополученных доходов при оказании жилищно-коммунальных услуг населению города Пыть-Яха – 88 292,9 тыс. руб.
Актуализированы схемы теплоснабжения, водоснабжения, водоотведения города Пыть-Яха с электронной моделью на сумму 1 196,0 тыс. руб.
Выполнен капитальный ремонт объектов: «Водовод Bр. 5а - КОС-2700», «Водовод КОС-2700 - КОС-7000», «Водовод КОС-7000 - ВОС-3», в сумме 44 851,2 тыс. руб. 
Выполнены работы по разработке проектной, сметной документации по капитальному ремонту сети водоснабжения от Узла 3 до ТК 61, мкр. 2 «Нефтяников», г. Пыть-Ях и капитальному ремонту сетей тепло, водоснабжения на участке от ТК-115 до ТК-102 г. Пыть-Ях, 3 мкр. «Кедровый», ул. Р. Кузоваткина. Стоимость работ составила 79 444,7 тыс. руб.                                                                                                                                                                                                       
Выполнены работы по капитальному ремонту сетей водоснабжения по адресу: 2 мкр. дом № 8 - стоимость 1 186,0 тыс. руб. и по капитальному ремонту сетей водоотведения по адресу: 2 "а" мкр. ул. Советская дом № 20 в сумме 1 760,7 тыс. руб.                                                                                                                
Заключены договоры на разработку проектной документации и прохождению государственной экспертизы по пяти объектам, оплата в 2025 году.</t>
  </si>
  <si>
    <t>В 2024 году оказаны услуги по обслуживанию городской системы видеонаблюдения для обеспечения функционирования и развития систем видеонаблюдения в наиболее криминогенных общественных местах и на улицах города Пыть-Яха, произведен ремонт оптоволоконного кабеля, поставлено оборудование, приобретен жесткий диск и ЖК Панели.</t>
  </si>
  <si>
    <t>Изготовлены баннеры и листовки на темы мошенничества, безопасности дорожного движения и коррупции, изготовлены медали и значки.</t>
  </si>
  <si>
    <t>Изготовлены баннеры, брошюры и листовки в целях информационной антинаркотической политики, размещена рекламная продукция в лифтах многоквартирных домов. Приобретены подарочные сертификаты, футболки, рамки и сувениры.</t>
  </si>
  <si>
    <t>В рамках оказания содействия в проведении просветительского мероприятия "Свет материнской любви", приуроченного ко "Дню Матери" предоставлена наградная продукция: (шариковая ручка – 65 шт.; одарочный пакет - 65 шт.; цветные карандаши - 65 уп.).</t>
  </si>
  <si>
    <t>Для организации проведения онлайн - конкурса социальной рекламы "Давайте дружить народами" предоставлены подарочные сертификаты.</t>
  </si>
  <si>
    <t>Изготовлена уличная двухсторонняя баннерная стойка, баннер и буклеты на тему социальной и культурной адаптации мигрантов.</t>
  </si>
  <si>
    <t xml:space="preserve">Изготовлены памятки «Ответственность за участие в экстремистской деятельности, разжигание межнациональной и межконфессиональной розни» в количестве 5000 шт. </t>
  </si>
  <si>
    <t xml:space="preserve">Обучено 3 специалиста по программам «Подготовка председателей и членов комиссии по предупреждению и ликвидации чрезвычайных ситуаций и обеспечению пожарной безопасности муниципальных образований, обучение должностных лиц», специалистов гражданской обороны и Единой государственной системы предупреждения и ликвидации чрезвычайных ситуаций, в том числе по сигналам экстренного оповещения. </t>
  </si>
  <si>
    <t xml:space="preserve">Изготовлены памятки в количестве 3500 штук и видеоролик по тематике «Безопасность детей на водных объектах». 
Весенне – летний пожароопасный период проводится прокат видеоролика по противопожарной тематике «Пожарная безопасность», в осенне-зимний отопительный сезон «Пожарная безопасность в быту при использовании печного отопления, электронагревательных приборов». Общий объем проката видеороликов 3170 сек. </t>
  </si>
  <si>
    <t>В рамках мероприятия изготовлены и установлены информационные знаки по безопасности на водных объектах в количестве 5 штук «Купание запрещено», «Переезд (переход) по льду запрещен».</t>
  </si>
  <si>
    <t xml:space="preserve">На создание и содержание необходимого материального запаса для системы оповещения населения затрачено 523,2 тыс. руб.
По техническому обслуживанию РАСЦО исполнение составило 1 483,5 тыс. руб. </t>
  </si>
  <si>
    <t>Для организации и проведения субботников на территории города были заключены муниципальные контракты на освещение проводимых мероприятий в СМИ, вывоз мусора и приобретение хозинвентаря.
Проведено 4 общегородских субботника под лозунгами «Мой чистый дом-Югра» с участием горожан. Приняли участие организации и предприятия города. По итогам проведенных субботников было вывезено 128 м3 мусора. 
Проведены конкурсы экологической рекламы «Мы за чистый город!», городской конкурс самых благоустроенных объектов «Мой цветущий город!», конкурсы детского экологического рисунка «Как прекрасен этот мир», организованы книжные выставки, проведены игровые программы, слайд –шоу, игры- путешествия, мастер классы, викторины, презентации, конкурсы рисунков и плакатов, листовок, конкурс поделок из бросового материала.
При проведении мероприятий, приуроченных к акции, было охвачено более 51,9% школьников, дошкольных учреждений города и граждан города.</t>
  </si>
  <si>
    <t>Произведена оплата работы специалиста в сфере обращения с твердыми коммунальными отходами. Размещено 12 статей по раздельному накоплению ТКО на официальном сайте администрации города и в социальных сетях Интернет.</t>
  </si>
  <si>
    <t>За отчетный период в рамках заключенных муниципальных контрактов ликвидировано 6 несанкционированных свалок общей площадью 6 га (вывезено 614,52 м3 мусора).</t>
  </si>
  <si>
    <t>В течение года проводилось содержание контейнерных площадок, организован вывоз строительных отходов с контейнерных площадок, выполнены работы по обустройству 14 контейнерных площадок в 1,2 и 8 микрорайонах города, находящихся в муниципальной собственности.</t>
  </si>
  <si>
    <t>Оказывается техническая поддержка официальных сайтов Администрации г. Пыть-Яха и Думы г. Пыть-Яха, Инвестиционного портала г. Пыть-Яха, Счетно-контрольной палаты г. Пыть-Яха. Проведен редизайн и модернизация официального сайта Администрации г. Пыть-Яха.</t>
  </si>
  <si>
    <t xml:space="preserve">Выполнены работы по ремонту и замене асфальтобетонного покрытия автомобильных дорог ул. Николая Самардакова, ул. Белых ночей, ул. Тюменский тракт, ул. Дорожная, ул. Тепловский тракт, ул. Св. Федорова, ул. Православная, общей протяженностью 5,82 км.
Проведено: 
- обустройство пешеходного тротуара с велодорожкой, освещением, установкой МАФ и ограждения по ул. Православная протяженностью 0,52 км;
- обследование и оценка технического состояния путепровода через железнодорожные пути и технического состояния моста через реку Большой Балык.
- обустройство системы водоотведения с территории автомобильной дороги мкр. 3 Кедровый, ул. Сергея Есенина с примыканием к частному коммерческому сооружению «Мандарин»;
- водоотведение методом горизонтального направленного бурения (ГНБ);
- устройство водоприемного колодца;
- установка дорожного ограждения (барьерного типа) на участке автомобильной дороги по ул. Солнечной. </t>
  </si>
  <si>
    <t>Для обеспечения функционирования и развития систем видеонаблюдения в сфере безопасности дорожного движения приобретено и установлено 5 фоторадарных комплексов:
- по ул. Магистральная в районе магазина 1000 мелочей;
- по ул. Магистральная на пересечении ул. Солнечная, 
- по ул. Магистральная на пересечении с ул. Р. Кузоваткина;
- на въезд в г. Пыть-Ях со стороны 7 микрорайон «Газовиков»; 
- на въезд в г. Пыть-Ях со стороны МАУ МСДЦ «Жемчужина».</t>
  </si>
  <si>
    <t>В соответствии со статьей 25 Бюджетного кодекса в течении отчетного периода в Думу города и Счётно-контрольную палату были направлены отчёты об исполнении бюджета города за 2023 год, 1 квартал 2024 года, 1 полугодие 2024 года и 9 месяцев 2024 года.
Оплата процентов по кредитам на 31.12.2024г. составила 293,1 тыс. рублей, в том числе: по муниципальному контракту с ПАО «Совкомбанк» -  221,0 тыс. рублей, по договору бюджетного кредита в сумме – 72,1 тыс. рублей. По состоянию на 31.12.2024г. муниципальный долг составляет – 55 555,5 тыс. рублей.</t>
  </si>
  <si>
    <t>В рамках соглашения с Пыть-Яхской местной городской молодежной общественной организацией «Активист» реализован проект в области молодежной политики и организована деятельность ресурсного центра по развитию добровольчества на территории города Пыть-Яха.</t>
  </si>
  <si>
    <t>В целях реализации муниципального контракта по оказанию информационных услуг опубликовано 5 материалов в газете.  
В рамках субсидии на выполнение муниципального задания МАУ «ТРК Пыть-Яхинфом» оказаны муниципальные услуги (производство и распространение телепрограмм- эфира, выпуск сетевого издания, распространение радиопрограмм. Осуществление издательской деятельности «Новая Северная газета»).</t>
  </si>
  <si>
    <t>По итогам проведения конкурса заключены соглашения на предоставление субсидии с 4 социально ориентированными некоммерческими организациями:
- с АНО «Центр боевых искусств «РЕКОРД»,
- с Пыть-Яхской городской общественной организацией ветеранов (пенсионеров) войны, труда, Вооруженных сил и правоохранительных органов,
- с Пыть-Яхской городской организацией общероссийская общественная организация «Всероссийское общество инвалидов»,
- с местной общественной организацией ветеранов локальных конфликтов и вооруженных сил города Пыть-Яха «Побратимы».</t>
  </si>
  <si>
    <t>В рамках мероприятия заключено 104 муниципальных контракта на оплату за незакрепленные жилые и нежилые помещения, произведен текущий  ремонт 17 квартир, взносы на капитальный ремонт жилой площади, выплачена субсидия на ремонт бесхозных сетей ТВС, приобретена техника для коммунального хозяйства - 2 илососных машины.</t>
  </si>
  <si>
    <t>Приобретено движимое имущество бытового назначения (4 ед.).</t>
  </si>
  <si>
    <t>Конкурс "Лучший муниципальный служащий города Пыть-Яха" признан несостоявшимся ввиду отсутствия участников.</t>
  </si>
  <si>
    <t>Выполнены работы:
- по обустройству площадки для выгула собак в 4 мкр. «Молодежный»;
- по обустройству тротуара с освещением (мкр. 1 Центральный, улица Первопроходцев (переход от жилых домов к парку «Сказка»);
- по устройству системы водоотведения с территории жилого дома, (мкр. 2 Нефтяников, дом №24);
- по ремонту малых архитектурных форм   на детских игровых (спортивных) площадках г. Пыть-Ях;
- по ремонту обелиска «Памяти Великой Отечественной Войне» (мкр. 2 Нефтяников, на территории МБОУ СОШ № 1);
- на демонтаж детского игрового и спортивного оборудования.
- благоустройство территории в районе ТЦ Нефтяник 5 мкр. Солнечный;
- выполнены работы по поставке и монтажу детского игрового и спортивного оборудования;
- предоставлена субсидия на возмещение затрат по содержанию сооружения Фонтан МУП УГХ.</t>
  </si>
  <si>
    <t>Выполнены работы: 
-по содержанию улично-дорожной сети (проведен ямочный ремонт площадью 2 085 м2, ремонт и замена секций ограждения, сбор мусора, покос травы, нанесена дорожная разметка, приобретены, установлены и проведен ремонт щитков дорожных знаков, стоек в количестве 40 шт., механизированная расчистка дорог и сгребание (вывоз) снежных масс); 
- по содержанию светофорных объектов (в исправном состоянии 17 светофорных объектов и 9 светофоров Т7);
- по предоставлению и техническому сопровождению ПО «Умный транспорт. Модуль контроля спецтехники» (размещается информация на сайте по работе специализированной техники);
- по энергоснабжению для государственных/муниципальных нужд (поставка электрической энергии для светофорных объектов).
Приобретены и установлены 8 теплых остановочных комплексов.</t>
  </si>
  <si>
    <t>В рамках регионального проекта «Акселерация субъектов малого и среднего предпринимательства» предоставлена поддержка 45 субъектам МСП, по региональному проекту «Создание условий для легкого старта и комфортного ведения бизнеса» поддержка предоставлена 4 субъектам МСП. За отчетный период предоставлена консультационная поддержка 221 субъектам МСП, в том числе самозанятым.</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</si>
</sst>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3" formatCode="_-* #,##0.00\ _₽_-;\-* #,##0.00\ _₽_-;_-* &quot;-&quot;??\ _₽_-;_-@_-"/>
    <numFmt numFmtId="164" formatCode="0.0"/>
    <numFmt numFmtId="165" formatCode="#,##0.0_ ;\-#,##0.0\ "/>
    <numFmt numFmtId="166" formatCode="#,##0.0"/>
    <numFmt numFmtId="167" formatCode="_-* #,##0.0\ _₽_-;\-* #,##0.0\ _₽_-;_-* &quot;-&quot;??\ _₽_-;_-@_-"/>
  </numFmts>
  <fonts count="19" x14ac:knownFonts="1">
    <font>
      <sz val="11"/>
      <color theme="1"/>
      <name val="Calibri"/>
      <family val="2"/>
      <scheme val="minor"/>
    </font>
    <font>
      <sz val="10"/>
      <color theme="1"/>
      <name val="Calibri"/>
      <family val="2"/>
      <charset val="204"/>
      <scheme val="minor"/>
    </font>
    <font>
      <b/>
      <sz val="10"/>
      <name val="Times New Roman"/>
      <family val="1"/>
      <charset val="204"/>
    </font>
    <font>
      <sz val="10"/>
      <name val="Times New Roman"/>
      <family val="1"/>
      <charset val="204"/>
    </font>
    <font>
      <sz val="10"/>
      <color rgb="FF000000"/>
      <name val="Times New Roman"/>
      <family val="1"/>
      <charset val="204"/>
    </font>
    <font>
      <sz val="10"/>
      <color rgb="FFFF0000"/>
      <name val="Times New Roman"/>
      <family val="1"/>
      <charset val="204"/>
    </font>
    <font>
      <sz val="10"/>
      <color theme="1"/>
      <name val="Times New Roman"/>
      <family val="1"/>
      <charset val="204"/>
    </font>
    <font>
      <sz val="10"/>
      <color indexed="8"/>
      <name val="Times New Roman"/>
      <family val="1"/>
      <charset val="204"/>
    </font>
    <font>
      <sz val="11"/>
      <name val="Calibri"/>
      <family val="2"/>
      <charset val="204"/>
      <scheme val="minor"/>
    </font>
    <font>
      <b/>
      <sz val="11"/>
      <color theme="1"/>
      <name val="Calibri"/>
      <family val="2"/>
      <charset val="204"/>
      <scheme val="minor"/>
    </font>
    <font>
      <b/>
      <sz val="10"/>
      <color theme="1"/>
      <name val="Times New Roman"/>
      <family val="1"/>
      <charset val="204"/>
    </font>
    <font>
      <sz val="11"/>
      <color indexed="8"/>
      <name val="Calibri"/>
      <family val="2"/>
      <charset val="204"/>
    </font>
    <font>
      <sz val="11"/>
      <color theme="1"/>
      <name val="Calibri"/>
      <family val="2"/>
      <scheme val="minor"/>
    </font>
    <font>
      <b/>
      <sz val="10"/>
      <color rgb="FFFF0000"/>
      <name val="Times New Roman"/>
      <family val="1"/>
      <charset val="204"/>
    </font>
    <font>
      <sz val="11"/>
      <color rgb="FFFF0000"/>
      <name val="Calibri"/>
      <family val="2"/>
      <scheme val="minor"/>
    </font>
    <font>
      <sz val="11"/>
      <name val="Calibri"/>
      <family val="2"/>
      <charset val="204"/>
      <scheme val="minor"/>
    </font>
    <font>
      <sz val="12"/>
      <color theme="1"/>
      <name val="Times New Roman"/>
      <family val="1"/>
      <charset val="204"/>
    </font>
    <font>
      <b/>
      <sz val="12"/>
      <name val="Times New Roman"/>
      <family val="1"/>
      <charset val="204"/>
    </font>
    <font>
      <sz val="12"/>
      <name val="Times New Roman"/>
      <family val="1"/>
      <charset val="204"/>
    </font>
  </fonts>
  <fills count="4">
    <fill>
      <patternFill patternType="none"/>
    </fill>
    <fill>
      <patternFill patternType="gray125"/>
    </fill>
    <fill>
      <patternFill patternType="solid">
        <fgColor theme="0"/>
        <bgColor indexed="64"/>
      </patternFill>
    </fill>
    <fill>
      <patternFill patternType="solid">
        <fgColor rgb="FFFFFFFF"/>
        <bgColor indexed="64"/>
      </patternFill>
    </fill>
  </fills>
  <borders count="2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3">
    <xf numFmtId="0" fontId="0" fillId="0" borderId="0"/>
    <xf numFmtId="43" fontId="12" fillId="0" borderId="0" applyFont="0" applyFill="0" applyBorder="0" applyAlignment="0" applyProtection="0"/>
    <xf numFmtId="0" fontId="11" fillId="0" borderId="0"/>
  </cellStyleXfs>
  <cellXfs count="252">
    <xf numFmtId="0" fontId="0" fillId="0" borderId="0" xfId="0"/>
    <xf numFmtId="0" fontId="1" fillId="0" borderId="0" xfId="0" applyFont="1"/>
    <xf numFmtId="0" fontId="2" fillId="0" borderId="0" xfId="0" applyFont="1" applyFill="1" applyBorder="1" applyAlignment="1">
      <alignment vertical="top" wrapText="1"/>
    </xf>
    <xf numFmtId="2" fontId="2" fillId="0" borderId="0" xfId="0" applyNumberFormat="1" applyFont="1" applyFill="1" applyBorder="1" applyAlignment="1" applyProtection="1">
      <alignment vertical="top" wrapText="1"/>
      <protection locked="0"/>
    </xf>
    <xf numFmtId="164" fontId="2" fillId="0" borderId="1" xfId="0" applyNumberFormat="1" applyFont="1" applyFill="1" applyBorder="1" applyAlignment="1" applyProtection="1">
      <alignment horizontal="center" vertical="center" wrapText="1"/>
      <protection locked="0"/>
    </xf>
    <xf numFmtId="164" fontId="2" fillId="0" borderId="0" xfId="0" applyNumberFormat="1" applyFont="1" applyFill="1" applyBorder="1" applyAlignment="1" applyProtection="1">
      <alignment horizontal="center" vertical="top" wrapText="1"/>
      <protection locked="0"/>
    </xf>
    <xf numFmtId="0" fontId="2" fillId="0" borderId="0" xfId="0" applyFont="1" applyFill="1" applyBorder="1" applyAlignment="1">
      <alignment vertical="top"/>
    </xf>
    <xf numFmtId="16" fontId="3" fillId="0" borderId="1" xfId="0" applyNumberFormat="1" applyFont="1" applyFill="1" applyBorder="1" applyAlignment="1">
      <alignment horizontal="left" vertical="center" wrapText="1"/>
    </xf>
    <xf numFmtId="0" fontId="3" fillId="0" borderId="1" xfId="0" applyFont="1" applyFill="1" applyBorder="1" applyAlignment="1">
      <alignment horizontal="left" vertical="center" wrapText="1"/>
    </xf>
    <xf numFmtId="166" fontId="3" fillId="0" borderId="0" xfId="0" applyNumberFormat="1" applyFont="1" applyFill="1" applyBorder="1"/>
    <xf numFmtId="0" fontId="3" fillId="0" borderId="0" xfId="0" applyFont="1" applyFill="1" applyBorder="1" applyAlignment="1">
      <alignment vertical="top" wrapText="1"/>
    </xf>
    <xf numFmtId="0" fontId="3" fillId="0" borderId="1" xfId="0" applyFont="1" applyFill="1" applyBorder="1" applyAlignment="1">
      <alignment vertical="center" wrapText="1"/>
    </xf>
    <xf numFmtId="0" fontId="2" fillId="0" borderId="1" xfId="0" applyFont="1" applyFill="1" applyBorder="1" applyAlignment="1">
      <alignment horizontal="left" vertical="center" wrapText="1"/>
    </xf>
    <xf numFmtId="167" fontId="3" fillId="0" borderId="1" xfId="1" applyNumberFormat="1" applyFont="1" applyFill="1" applyBorder="1" applyAlignment="1">
      <alignment horizontal="center" vertical="center" wrapText="1"/>
    </xf>
    <xf numFmtId="167" fontId="2" fillId="0" borderId="1" xfId="1" applyNumberFormat="1" applyFont="1" applyFill="1" applyBorder="1" applyAlignment="1">
      <alignment horizontal="center" vertical="center" wrapText="1"/>
    </xf>
    <xf numFmtId="167" fontId="3" fillId="0" borderId="1" xfId="0" applyNumberFormat="1" applyFont="1" applyFill="1" applyBorder="1" applyAlignment="1">
      <alignment horizontal="center" vertical="center" wrapText="1"/>
    </xf>
    <xf numFmtId="0" fontId="3" fillId="2" borderId="1" xfId="0" applyFont="1" applyFill="1" applyBorder="1" applyAlignment="1">
      <alignment horizontal="left" vertical="center" wrapText="1"/>
    </xf>
    <xf numFmtId="167" fontId="3" fillId="0" borderId="8" xfId="1" applyNumberFormat="1" applyFont="1" applyFill="1" applyBorder="1" applyAlignment="1">
      <alignment horizontal="center" vertical="center" wrapText="1"/>
    </xf>
    <xf numFmtId="0" fontId="3" fillId="2" borderId="1" xfId="0" applyFont="1" applyFill="1" applyBorder="1" applyAlignment="1">
      <alignment vertical="center" wrapText="1"/>
    </xf>
    <xf numFmtId="0" fontId="6" fillId="0" borderId="0" xfId="0" applyFont="1"/>
    <xf numFmtId="0" fontId="2" fillId="2" borderId="1" xfId="0" applyFont="1" applyFill="1" applyBorder="1" applyAlignment="1">
      <alignment horizontal="left" vertical="center" wrapText="1"/>
    </xf>
    <xf numFmtId="167" fontId="3" fillId="0" borderId="14" xfId="1" applyNumberFormat="1" applyFont="1" applyFill="1" applyBorder="1" applyAlignment="1">
      <alignment horizontal="center" vertical="center" wrapText="1"/>
    </xf>
    <xf numFmtId="0" fontId="3" fillId="0" borderId="14" xfId="0" applyFont="1" applyFill="1" applyBorder="1" applyAlignment="1">
      <alignment vertical="center" wrapText="1"/>
    </xf>
    <xf numFmtId="167" fontId="2" fillId="0" borderId="14" xfId="1" applyNumberFormat="1" applyFont="1" applyFill="1" applyBorder="1" applyAlignment="1">
      <alignment horizontal="center" vertical="center" wrapText="1"/>
    </xf>
    <xf numFmtId="167" fontId="3" fillId="0" borderId="14" xfId="0" applyNumberFormat="1" applyFont="1" applyFill="1" applyBorder="1" applyAlignment="1">
      <alignment horizontal="center" vertical="center" wrapText="1"/>
    </xf>
    <xf numFmtId="16" fontId="2" fillId="0" borderId="1" xfId="0" applyNumberFormat="1" applyFont="1" applyFill="1" applyBorder="1" applyAlignment="1">
      <alignment horizontal="left" vertical="center" wrapText="1"/>
    </xf>
    <xf numFmtId="16" fontId="3" fillId="2" borderId="1" xfId="0" applyNumberFormat="1" applyFont="1" applyFill="1" applyBorder="1" applyAlignment="1">
      <alignment horizontal="left" vertical="center" wrapText="1"/>
    </xf>
    <xf numFmtId="0" fontId="3" fillId="0" borderId="1" xfId="0" applyFont="1" applyFill="1" applyBorder="1" applyAlignment="1">
      <alignment horizontal="left" vertical="center" wrapText="1"/>
    </xf>
    <xf numFmtId="0" fontId="3" fillId="0" borderId="1" xfId="0" applyFont="1" applyFill="1" applyBorder="1" applyAlignment="1">
      <alignment vertical="center" wrapText="1"/>
    </xf>
    <xf numFmtId="0" fontId="2" fillId="0" borderId="1" xfId="0" applyFont="1" applyFill="1" applyBorder="1" applyAlignment="1">
      <alignment horizontal="left" vertical="center" wrapText="1"/>
    </xf>
    <xf numFmtId="0" fontId="0" fillId="0" borderId="0" xfId="0"/>
    <xf numFmtId="0" fontId="3" fillId="0" borderId="8" xfId="0" applyFont="1" applyFill="1" applyBorder="1" applyAlignment="1">
      <alignment horizontal="left" vertical="center" wrapText="1"/>
    </xf>
    <xf numFmtId="0" fontId="2" fillId="0" borderId="8" xfId="0" applyFont="1" applyFill="1" applyBorder="1" applyAlignment="1">
      <alignment horizontal="left" vertical="center" wrapText="1"/>
    </xf>
    <xf numFmtId="0" fontId="3" fillId="0" borderId="14" xfId="0" applyFont="1" applyFill="1" applyBorder="1" applyAlignment="1">
      <alignment horizontal="left" vertical="center" wrapText="1"/>
    </xf>
    <xf numFmtId="0" fontId="2" fillId="0" borderId="14" xfId="0" applyFont="1" applyFill="1" applyBorder="1" applyAlignment="1">
      <alignment horizontal="left" vertical="center" wrapText="1"/>
    </xf>
    <xf numFmtId="16" fontId="3" fillId="0" borderId="14" xfId="0" applyNumberFormat="1" applyFont="1" applyFill="1" applyBorder="1" applyAlignment="1">
      <alignment horizontal="left" vertical="center" wrapText="1"/>
    </xf>
    <xf numFmtId="16" fontId="3" fillId="0" borderId="1" xfId="0" applyNumberFormat="1" applyFont="1" applyFill="1" applyBorder="1" applyAlignment="1">
      <alignment horizontal="left" vertical="center" wrapText="1"/>
    </xf>
    <xf numFmtId="0" fontId="3" fillId="0" borderId="1" xfId="0" applyFont="1" applyFill="1" applyBorder="1" applyAlignment="1">
      <alignment horizontal="left" vertical="center" wrapText="1"/>
    </xf>
    <xf numFmtId="0" fontId="2" fillId="0" borderId="1" xfId="0" applyFont="1" applyFill="1" applyBorder="1" applyAlignment="1">
      <alignment horizontal="left" vertical="center" wrapText="1"/>
    </xf>
    <xf numFmtId="0" fontId="3" fillId="0" borderId="1" xfId="0" applyFont="1" applyFill="1" applyBorder="1" applyAlignment="1">
      <alignment vertical="center" wrapText="1"/>
    </xf>
    <xf numFmtId="0" fontId="3" fillId="0" borderId="8" xfId="0" applyFont="1" applyFill="1" applyBorder="1" applyAlignment="1">
      <alignment horizontal="left" vertical="center" wrapText="1"/>
    </xf>
    <xf numFmtId="0" fontId="2" fillId="0" borderId="8" xfId="0" applyFont="1" applyFill="1" applyBorder="1" applyAlignment="1">
      <alignment horizontal="left" vertical="center" wrapText="1"/>
    </xf>
    <xf numFmtId="16" fontId="3" fillId="0" borderId="1" xfId="0" applyNumberFormat="1" applyFont="1" applyFill="1" applyBorder="1" applyAlignment="1">
      <alignment horizontal="left" vertical="center" wrapText="1"/>
    </xf>
    <xf numFmtId="0" fontId="3" fillId="0" borderId="1" xfId="0" applyFont="1" applyFill="1" applyBorder="1" applyAlignment="1">
      <alignment horizontal="left" vertical="center" wrapText="1"/>
    </xf>
    <xf numFmtId="0" fontId="2" fillId="0" borderId="1" xfId="0" applyFont="1" applyFill="1" applyBorder="1" applyAlignment="1">
      <alignment horizontal="left" vertical="center" wrapText="1"/>
    </xf>
    <xf numFmtId="0" fontId="2" fillId="0" borderId="8" xfId="0" applyFont="1" applyFill="1" applyBorder="1" applyAlignment="1">
      <alignment horizontal="left" vertical="center" wrapText="1"/>
    </xf>
    <xf numFmtId="0" fontId="3" fillId="0" borderId="8" xfId="0" applyFont="1" applyFill="1" applyBorder="1" applyAlignment="1">
      <alignment horizontal="left" vertical="center" wrapText="1"/>
    </xf>
    <xf numFmtId="0" fontId="3" fillId="0" borderId="1" xfId="0" applyFont="1" applyFill="1" applyBorder="1" applyAlignment="1">
      <alignment vertical="center" wrapText="1"/>
    </xf>
    <xf numFmtId="16" fontId="3" fillId="0" borderId="1" xfId="0" applyNumberFormat="1" applyFont="1" applyFill="1" applyBorder="1" applyAlignment="1">
      <alignment horizontal="left" vertical="center" wrapText="1"/>
    </xf>
    <xf numFmtId="167" fontId="3" fillId="0" borderId="1" xfId="0" applyNumberFormat="1" applyFont="1" applyBorder="1" applyAlignment="1">
      <alignment horizontal="center" vertical="center" wrapText="1"/>
    </xf>
    <xf numFmtId="167" fontId="2" fillId="0" borderId="1" xfId="0" applyNumberFormat="1" applyFont="1" applyBorder="1" applyAlignment="1">
      <alignment horizontal="center" vertical="center" wrapText="1"/>
    </xf>
    <xf numFmtId="16" fontId="3" fillId="0" borderId="1" xfId="0" applyNumberFormat="1" applyFont="1" applyFill="1" applyBorder="1" applyAlignment="1">
      <alignment vertical="center" wrapText="1"/>
    </xf>
    <xf numFmtId="167" fontId="2" fillId="0" borderId="1" xfId="0" applyNumberFormat="1" applyFont="1" applyFill="1" applyBorder="1" applyAlignment="1">
      <alignment horizontal="center" vertical="center" wrapText="1"/>
    </xf>
    <xf numFmtId="167" fontId="3" fillId="0" borderId="1" xfId="0" applyNumberFormat="1" applyFont="1" applyFill="1" applyBorder="1" applyAlignment="1">
      <alignment vertical="center"/>
    </xf>
    <xf numFmtId="167" fontId="3" fillId="0" borderId="1" xfId="0" applyNumberFormat="1" applyFont="1" applyFill="1" applyBorder="1" applyAlignment="1">
      <alignment vertical="center" wrapText="1"/>
    </xf>
    <xf numFmtId="165" fontId="3" fillId="0" borderId="1" xfId="1" applyNumberFormat="1" applyFont="1" applyFill="1" applyBorder="1" applyAlignment="1">
      <alignment horizontal="center" vertical="center" wrapText="1"/>
    </xf>
    <xf numFmtId="165" fontId="2" fillId="0" borderId="1" xfId="1" applyNumberFormat="1" applyFont="1" applyFill="1" applyBorder="1" applyAlignment="1">
      <alignment horizontal="center" vertical="center" wrapText="1"/>
    </xf>
    <xf numFmtId="167" fontId="3" fillId="2" borderId="1" xfId="1" applyNumberFormat="1" applyFont="1" applyFill="1" applyBorder="1" applyAlignment="1">
      <alignment horizontal="center" vertical="center" wrapText="1"/>
    </xf>
    <xf numFmtId="167" fontId="3" fillId="2" borderId="1" xfId="1" applyNumberFormat="1" applyFont="1" applyFill="1" applyBorder="1" applyAlignment="1">
      <alignment horizontal="center" vertical="center"/>
    </xf>
    <xf numFmtId="167" fontId="2" fillId="2" borderId="1" xfId="1" applyNumberFormat="1" applyFont="1" applyFill="1" applyBorder="1" applyAlignment="1">
      <alignment horizontal="center" vertical="center"/>
    </xf>
    <xf numFmtId="167" fontId="2" fillId="2" borderId="1" xfId="1" applyNumberFormat="1" applyFont="1" applyFill="1" applyBorder="1" applyAlignment="1">
      <alignment horizontal="center" vertical="center" wrapText="1"/>
    </xf>
    <xf numFmtId="167" fontId="3" fillId="2" borderId="1" xfId="0" applyNumberFormat="1" applyFont="1" applyFill="1" applyBorder="1" applyAlignment="1">
      <alignment horizontal="center" vertical="center" wrapText="1"/>
    </xf>
    <xf numFmtId="167" fontId="3" fillId="3" borderId="1" xfId="0" applyNumberFormat="1" applyFont="1" applyFill="1" applyBorder="1" applyAlignment="1">
      <alignment horizontal="center" vertical="center" wrapText="1"/>
    </xf>
    <xf numFmtId="16" fontId="3" fillId="0" borderId="1" xfId="0" applyNumberFormat="1" applyFont="1" applyFill="1" applyBorder="1" applyAlignment="1">
      <alignment horizontal="left" wrapText="1"/>
    </xf>
    <xf numFmtId="0" fontId="3" fillId="0" borderId="1" xfId="0" applyFont="1" applyFill="1" applyBorder="1" applyAlignment="1">
      <alignment wrapText="1"/>
    </xf>
    <xf numFmtId="0" fontId="2" fillId="0" borderId="1" xfId="0" applyFont="1" applyFill="1" applyBorder="1" applyAlignment="1">
      <alignment horizontal="left" wrapText="1"/>
    </xf>
    <xf numFmtId="167" fontId="3" fillId="0" borderId="1" xfId="0" applyNumberFormat="1" applyFont="1" applyFill="1" applyBorder="1" applyAlignment="1">
      <alignment horizontal="center"/>
    </xf>
    <xf numFmtId="0" fontId="3" fillId="0" borderId="1" xfId="0" applyFont="1" applyFill="1" applyBorder="1" applyAlignment="1">
      <alignment vertical="center" wrapText="1"/>
    </xf>
    <xf numFmtId="0" fontId="0" fillId="0" borderId="0" xfId="0"/>
    <xf numFmtId="0" fontId="14" fillId="0" borderId="0" xfId="0" applyFont="1"/>
    <xf numFmtId="16" fontId="2" fillId="0" borderId="1" xfId="0" applyNumberFormat="1" applyFont="1" applyFill="1" applyBorder="1" applyAlignment="1">
      <alignment horizontal="center" vertical="center" wrapText="1"/>
    </xf>
    <xf numFmtId="0" fontId="16" fillId="0" borderId="0" xfId="0" applyFont="1"/>
    <xf numFmtId="0" fontId="16" fillId="0" borderId="0" xfId="0" applyFont="1" applyAlignment="1">
      <alignment horizontal="right" vertical="center"/>
    </xf>
    <xf numFmtId="16" fontId="17" fillId="0" borderId="1" xfId="0" applyNumberFormat="1" applyFont="1" applyFill="1" applyBorder="1" applyAlignment="1">
      <alignment horizontal="center" vertical="center" wrapText="1"/>
    </xf>
    <xf numFmtId="164" fontId="17" fillId="0" borderId="1" xfId="0" applyNumberFormat="1" applyFont="1" applyFill="1" applyBorder="1" applyAlignment="1" applyProtection="1">
      <alignment horizontal="center" vertical="center" wrapText="1"/>
      <protection locked="0"/>
    </xf>
    <xf numFmtId="16" fontId="18" fillId="0" borderId="1" xfId="0" applyNumberFormat="1" applyFont="1" applyFill="1" applyBorder="1" applyAlignment="1">
      <alignment horizontal="left" vertical="center" wrapText="1"/>
    </xf>
    <xf numFmtId="165" fontId="18" fillId="0" borderId="1" xfId="1" applyNumberFormat="1" applyFont="1" applyFill="1" applyBorder="1" applyAlignment="1">
      <alignment horizontal="center" vertical="center" wrapText="1"/>
    </xf>
    <xf numFmtId="0" fontId="18" fillId="0" borderId="1" xfId="0" applyFont="1" applyFill="1" applyBorder="1" applyAlignment="1">
      <alignment vertical="center" wrapText="1"/>
    </xf>
    <xf numFmtId="0" fontId="17" fillId="0" borderId="1" xfId="0" applyFont="1" applyFill="1" applyBorder="1" applyAlignment="1">
      <alignment horizontal="left" vertical="center" wrapText="1"/>
    </xf>
    <xf numFmtId="165" fontId="17" fillId="0" borderId="1" xfId="1" applyNumberFormat="1" applyFont="1" applyFill="1" applyBorder="1" applyAlignment="1">
      <alignment horizontal="center" vertical="center" wrapText="1"/>
    </xf>
    <xf numFmtId="0" fontId="18" fillId="0" borderId="1" xfId="0" applyFont="1" applyFill="1" applyBorder="1" applyAlignment="1">
      <alignment horizontal="left" vertical="center" wrapText="1"/>
    </xf>
    <xf numFmtId="2" fontId="18" fillId="0" borderId="1" xfId="0" applyNumberFormat="1" applyFont="1" applyFill="1" applyBorder="1" applyAlignment="1">
      <alignment horizontal="left" vertical="center" wrapText="1"/>
    </xf>
    <xf numFmtId="0" fontId="17" fillId="0" borderId="2" xfId="0" applyFont="1" applyFill="1" applyBorder="1" applyAlignment="1">
      <alignment horizontal="center" vertical="center" wrapText="1"/>
    </xf>
    <xf numFmtId="0" fontId="17" fillId="0" borderId="3" xfId="0" applyFont="1" applyFill="1" applyBorder="1" applyAlignment="1">
      <alignment horizontal="center" vertical="center" wrapText="1"/>
    </xf>
    <xf numFmtId="0" fontId="17" fillId="0" borderId="4" xfId="0" applyFont="1" applyFill="1" applyBorder="1" applyAlignment="1">
      <alignment horizontal="center" vertical="center" wrapText="1"/>
    </xf>
    <xf numFmtId="0" fontId="17" fillId="0" borderId="5" xfId="0" applyFont="1" applyFill="1" applyBorder="1" applyAlignment="1">
      <alignment horizontal="center" vertical="center" wrapText="1"/>
    </xf>
    <xf numFmtId="0" fontId="17" fillId="0" borderId="6" xfId="0" applyFont="1" applyFill="1" applyBorder="1" applyAlignment="1">
      <alignment horizontal="center" vertical="center" wrapText="1"/>
    </xf>
    <xf numFmtId="0" fontId="17" fillId="0" borderId="7"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7" fillId="0" borderId="1" xfId="0" applyFont="1" applyFill="1" applyBorder="1" applyAlignment="1">
      <alignment horizontal="center" vertical="center"/>
    </xf>
    <xf numFmtId="2" fontId="17" fillId="0" borderId="1" xfId="0" applyNumberFormat="1" applyFont="1" applyFill="1" applyBorder="1" applyAlignment="1" applyProtection="1">
      <alignment horizontal="center" vertical="center" wrapText="1"/>
      <protection locked="0"/>
    </xf>
    <xf numFmtId="16" fontId="17" fillId="0" borderId="1" xfId="0" applyNumberFormat="1" applyFont="1" applyFill="1" applyBorder="1" applyAlignment="1">
      <alignment horizontal="center" vertical="center" wrapText="1"/>
    </xf>
    <xf numFmtId="0" fontId="17" fillId="0" borderId="18" xfId="0" applyFont="1" applyFill="1" applyBorder="1" applyAlignment="1">
      <alignment horizontal="center" vertical="center" wrapText="1"/>
    </xf>
    <xf numFmtId="0" fontId="17" fillId="0" borderId="19" xfId="0" applyFont="1" applyFill="1" applyBorder="1" applyAlignment="1">
      <alignment horizontal="center" vertical="center" wrapText="1"/>
    </xf>
    <xf numFmtId="0" fontId="17" fillId="0" borderId="20" xfId="0" applyFont="1" applyFill="1" applyBorder="1" applyAlignment="1">
      <alignment horizontal="center" vertical="center" wrapText="1"/>
    </xf>
    <xf numFmtId="16" fontId="2" fillId="0" borderId="1" xfId="0" applyNumberFormat="1" applyFont="1" applyFill="1" applyBorder="1" applyAlignment="1">
      <alignment horizontal="center"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center" vertical="center"/>
    </xf>
    <xf numFmtId="0" fontId="2" fillId="0" borderId="18" xfId="0" applyFont="1" applyFill="1" applyBorder="1" applyAlignment="1">
      <alignment horizontal="center" vertical="center" wrapText="1"/>
    </xf>
    <xf numFmtId="0" fontId="2" fillId="0" borderId="19" xfId="0" applyFont="1" applyFill="1" applyBorder="1" applyAlignment="1">
      <alignment horizontal="center" vertical="center" wrapText="1"/>
    </xf>
    <xf numFmtId="0" fontId="2" fillId="0" borderId="20" xfId="0" applyFont="1" applyFill="1" applyBorder="1" applyAlignment="1">
      <alignment horizontal="center" vertical="center" wrapText="1"/>
    </xf>
    <xf numFmtId="0" fontId="0" fillId="0" borderId="0" xfId="0"/>
    <xf numFmtId="0" fontId="13" fillId="0" borderId="1" xfId="0" applyFont="1" applyFill="1" applyBorder="1" applyAlignment="1">
      <alignment horizontal="left" vertical="center" wrapText="1"/>
    </xf>
    <xf numFmtId="0" fontId="2" fillId="0" borderId="1" xfId="0" applyFont="1" applyFill="1" applyBorder="1" applyAlignment="1">
      <alignment horizontal="left" vertical="center" wrapText="1"/>
    </xf>
    <xf numFmtId="0" fontId="2" fillId="0" borderId="8" xfId="0" applyFont="1" applyFill="1" applyBorder="1" applyAlignment="1">
      <alignment horizontal="center" vertical="center" wrapText="1"/>
    </xf>
    <xf numFmtId="0" fontId="2" fillId="0" borderId="9" xfId="0" applyFont="1" applyFill="1" applyBorder="1" applyAlignment="1">
      <alignment horizontal="center" vertical="center" wrapText="1"/>
    </xf>
    <xf numFmtId="0" fontId="2" fillId="0" borderId="10" xfId="0" applyFont="1" applyFill="1" applyBorder="1" applyAlignment="1">
      <alignment horizontal="center" vertical="center" wrapText="1"/>
    </xf>
    <xf numFmtId="0" fontId="13" fillId="0" borderId="8" xfId="0" applyFont="1" applyBorder="1" applyAlignment="1">
      <alignment horizontal="center" vertical="center" wrapText="1"/>
    </xf>
    <xf numFmtId="0" fontId="13" fillId="0" borderId="9" xfId="0" applyFont="1" applyBorder="1" applyAlignment="1">
      <alignment horizontal="center" vertical="center" wrapText="1"/>
    </xf>
    <xf numFmtId="0" fontId="13" fillId="0" borderId="10" xfId="0" applyFont="1" applyBorder="1" applyAlignment="1">
      <alignment horizontal="center" vertical="center" wrapText="1"/>
    </xf>
    <xf numFmtId="16" fontId="2" fillId="0" borderId="8" xfId="0" applyNumberFormat="1" applyFont="1" applyFill="1" applyBorder="1" applyAlignment="1">
      <alignment horizontal="left" vertical="center" wrapText="1"/>
    </xf>
    <xf numFmtId="16" fontId="2" fillId="0" borderId="9" xfId="0" applyNumberFormat="1" applyFont="1" applyFill="1" applyBorder="1" applyAlignment="1">
      <alignment horizontal="left" vertical="center" wrapText="1"/>
    </xf>
    <xf numFmtId="16" fontId="2" fillId="0" borderId="10" xfId="0" applyNumberFormat="1" applyFont="1" applyFill="1" applyBorder="1" applyAlignment="1">
      <alignment horizontal="left" vertical="center" wrapText="1"/>
    </xf>
    <xf numFmtId="49" fontId="3" fillId="0" borderId="1" xfId="2" applyNumberFormat="1" applyFont="1" applyFill="1" applyBorder="1" applyAlignment="1">
      <alignment horizontal="center" vertical="center" wrapText="1"/>
    </xf>
    <xf numFmtId="0" fontId="3" fillId="0" borderId="1" xfId="0" applyFont="1" applyFill="1" applyBorder="1" applyAlignment="1">
      <alignment vertical="center" wrapText="1"/>
    </xf>
    <xf numFmtId="0" fontId="3" fillId="0" borderId="1" xfId="2" applyFont="1" applyFill="1" applyBorder="1" applyAlignment="1">
      <alignment horizontal="left" vertical="center" wrapText="1"/>
    </xf>
    <xf numFmtId="49" fontId="2" fillId="0" borderId="1" xfId="0" applyNumberFormat="1" applyFont="1" applyFill="1" applyBorder="1" applyAlignment="1">
      <alignment horizontal="center" vertical="center" wrapText="1"/>
    </xf>
    <xf numFmtId="0" fontId="3" fillId="0" borderId="1" xfId="0" applyFont="1" applyFill="1" applyBorder="1" applyAlignment="1">
      <alignment horizontal="left" vertical="center" wrapText="1"/>
    </xf>
    <xf numFmtId="49" fontId="3" fillId="0" borderId="1" xfId="0" applyNumberFormat="1" applyFont="1" applyFill="1" applyBorder="1" applyAlignment="1">
      <alignment horizontal="center" vertical="center" wrapText="1"/>
    </xf>
    <xf numFmtId="0" fontId="3" fillId="0" borderId="8" xfId="0" applyFont="1" applyFill="1" applyBorder="1" applyAlignment="1">
      <alignment vertical="center" wrapText="1"/>
    </xf>
    <xf numFmtId="0" fontId="3" fillId="0" borderId="9" xfId="0" applyFont="1" applyFill="1" applyBorder="1" applyAlignment="1">
      <alignment vertical="center" wrapText="1"/>
    </xf>
    <xf numFmtId="0" fontId="3" fillId="0" borderId="10" xfId="0" applyFont="1" applyFill="1" applyBorder="1" applyAlignment="1">
      <alignment vertical="center" wrapText="1"/>
    </xf>
    <xf numFmtId="0" fontId="5" fillId="0" borderId="1" xfId="0" applyFont="1" applyFill="1" applyBorder="1" applyAlignment="1">
      <alignment vertical="center" wrapText="1"/>
    </xf>
    <xf numFmtId="0" fontId="3" fillId="0" borderId="8"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10" xfId="0" applyFont="1" applyFill="1" applyBorder="1" applyAlignment="1">
      <alignment horizontal="center" vertical="center" wrapText="1"/>
    </xf>
    <xf numFmtId="0" fontId="5" fillId="0" borderId="8"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10" xfId="0" applyFont="1" applyFill="1" applyBorder="1" applyAlignment="1">
      <alignment horizontal="center" vertical="center" wrapText="1"/>
    </xf>
    <xf numFmtId="49" fontId="2" fillId="0" borderId="8" xfId="0" applyNumberFormat="1" applyFont="1" applyFill="1" applyBorder="1" applyAlignment="1">
      <alignment horizontal="center" vertical="center" wrapText="1"/>
    </xf>
    <xf numFmtId="49" fontId="2" fillId="0" borderId="9" xfId="0" applyNumberFormat="1" applyFont="1" applyFill="1" applyBorder="1" applyAlignment="1">
      <alignment horizontal="center" vertical="center" wrapText="1"/>
    </xf>
    <xf numFmtId="49" fontId="2" fillId="0" borderId="10" xfId="0" applyNumberFormat="1" applyFont="1" applyFill="1" applyBorder="1" applyAlignment="1">
      <alignment horizontal="center" vertical="center" wrapText="1"/>
    </xf>
    <xf numFmtId="16" fontId="2" fillId="0" borderId="2" xfId="0" applyNumberFormat="1" applyFont="1" applyFill="1" applyBorder="1" applyAlignment="1">
      <alignment horizontal="left" vertical="center" wrapText="1"/>
    </xf>
    <xf numFmtId="16" fontId="2" fillId="0" borderId="4" xfId="0" applyNumberFormat="1" applyFont="1" applyFill="1" applyBorder="1" applyAlignment="1">
      <alignment horizontal="left" vertical="center" wrapText="1"/>
    </xf>
    <xf numFmtId="16" fontId="2" fillId="0" borderId="6" xfId="0" applyNumberFormat="1" applyFont="1" applyFill="1" applyBorder="1" applyAlignment="1">
      <alignment horizontal="left" vertical="center" wrapText="1"/>
    </xf>
    <xf numFmtId="9" fontId="5" fillId="2" borderId="1" xfId="0" applyNumberFormat="1" applyFont="1" applyFill="1" applyBorder="1" applyAlignment="1">
      <alignment horizontal="left" vertical="center" wrapText="1"/>
    </xf>
    <xf numFmtId="0" fontId="5" fillId="2" borderId="1" xfId="0" applyFont="1" applyFill="1" applyBorder="1" applyAlignment="1">
      <alignment horizontal="left" vertical="center" wrapText="1"/>
    </xf>
    <xf numFmtId="49" fontId="3" fillId="0" borderId="8" xfId="0" applyNumberFormat="1" applyFont="1" applyFill="1" applyBorder="1" applyAlignment="1">
      <alignment horizontal="center" vertical="center" wrapText="1"/>
    </xf>
    <xf numFmtId="49" fontId="3" fillId="0" borderId="9" xfId="0" applyNumberFormat="1" applyFont="1" applyFill="1" applyBorder="1" applyAlignment="1">
      <alignment horizontal="center" vertical="center" wrapText="1"/>
    </xf>
    <xf numFmtId="49" fontId="3" fillId="0" borderId="10" xfId="0" applyNumberFormat="1" applyFont="1" applyFill="1" applyBorder="1" applyAlignment="1">
      <alignment horizontal="center" vertical="center" wrapText="1"/>
    </xf>
    <xf numFmtId="16" fontId="3" fillId="0" borderId="2" xfId="0" applyNumberFormat="1" applyFont="1" applyFill="1" applyBorder="1" applyAlignment="1">
      <alignment horizontal="left" vertical="center" wrapText="1"/>
    </xf>
    <xf numFmtId="16" fontId="3" fillId="0" borderId="4" xfId="0" applyNumberFormat="1" applyFont="1" applyFill="1" applyBorder="1" applyAlignment="1">
      <alignment horizontal="left" vertical="center" wrapText="1"/>
    </xf>
    <xf numFmtId="16" fontId="3" fillId="0" borderId="6" xfId="0" applyNumberFormat="1" applyFont="1" applyFill="1" applyBorder="1" applyAlignment="1">
      <alignment horizontal="left" vertical="center" wrapText="1"/>
    </xf>
    <xf numFmtId="0" fontId="3" fillId="2" borderId="1" xfId="0" applyFont="1" applyFill="1" applyBorder="1" applyAlignment="1">
      <alignment horizontal="left" vertical="center" wrapText="1"/>
    </xf>
    <xf numFmtId="0" fontId="5" fillId="0" borderId="1" xfId="0" applyFont="1" applyBorder="1" applyAlignment="1">
      <alignment horizontal="center" vertical="center" wrapText="1"/>
    </xf>
    <xf numFmtId="16" fontId="3" fillId="0" borderId="8" xfId="0" applyNumberFormat="1" applyFont="1" applyFill="1" applyBorder="1" applyAlignment="1">
      <alignment horizontal="left" vertical="center" wrapText="1"/>
    </xf>
    <xf numFmtId="16" fontId="3" fillId="0" borderId="9" xfId="0" applyNumberFormat="1" applyFont="1" applyFill="1" applyBorder="1" applyAlignment="1">
      <alignment horizontal="left" vertical="center" wrapText="1"/>
    </xf>
    <xf numFmtId="16" fontId="3" fillId="0" borderId="10" xfId="0" applyNumberFormat="1" applyFont="1" applyFill="1" applyBorder="1" applyAlignment="1">
      <alignment horizontal="left" vertical="center" wrapText="1"/>
    </xf>
    <xf numFmtId="0" fontId="3" fillId="0" borderId="1" xfId="0" applyFont="1" applyBorder="1" applyAlignment="1">
      <alignment horizontal="left" vertical="center" wrapText="1"/>
    </xf>
    <xf numFmtId="0" fontId="5" fillId="0" borderId="1" xfId="0" applyFont="1" applyFill="1" applyBorder="1" applyAlignment="1">
      <alignment horizontal="left" vertical="center" wrapText="1"/>
    </xf>
    <xf numFmtId="0" fontId="5" fillId="0" borderId="1" xfId="0" applyFont="1" applyFill="1" applyBorder="1" applyAlignment="1">
      <alignment horizontal="left" vertical="top" wrapText="1"/>
    </xf>
    <xf numFmtId="0" fontId="5" fillId="0" borderId="1" xfId="0" applyFont="1" applyBorder="1" applyAlignment="1">
      <alignment vertical="top" wrapText="1"/>
    </xf>
    <xf numFmtId="0" fontId="3" fillId="0" borderId="8" xfId="0" applyFont="1" applyFill="1" applyBorder="1" applyAlignment="1">
      <alignment horizontal="left" vertical="center" wrapText="1"/>
    </xf>
    <xf numFmtId="0" fontId="3" fillId="0" borderId="9" xfId="0" applyFont="1" applyFill="1" applyBorder="1" applyAlignment="1">
      <alignment horizontal="left" vertical="center" wrapText="1"/>
    </xf>
    <xf numFmtId="0" fontId="3" fillId="0" borderId="10" xfId="0" applyFont="1" applyFill="1" applyBorder="1" applyAlignment="1">
      <alignment horizontal="left" vertical="center" wrapText="1"/>
    </xf>
    <xf numFmtId="0" fontId="3" fillId="0" borderId="1" xfId="0" applyFont="1" applyBorder="1" applyAlignment="1">
      <alignment vertical="center" wrapText="1"/>
    </xf>
    <xf numFmtId="0" fontId="3" fillId="0" borderId="13" xfId="0" applyFont="1" applyBorder="1" applyAlignment="1">
      <alignment horizontal="left" vertical="center" wrapText="1"/>
    </xf>
    <xf numFmtId="0" fontId="3" fillId="0" borderId="11" xfId="0" applyFont="1" applyBorder="1" applyAlignment="1">
      <alignment horizontal="left" vertical="center" wrapText="1"/>
    </xf>
    <xf numFmtId="0" fontId="3" fillId="0" borderId="12" xfId="0" applyFont="1" applyBorder="1" applyAlignment="1">
      <alignment horizontal="left" vertical="center" wrapText="1"/>
    </xf>
    <xf numFmtId="0" fontId="3" fillId="0" borderId="13" xfId="0" applyFont="1" applyFill="1" applyBorder="1" applyAlignment="1">
      <alignment horizontal="left" vertical="center" wrapText="1"/>
    </xf>
    <xf numFmtId="0" fontId="3" fillId="0" borderId="11" xfId="0" applyFont="1" applyFill="1" applyBorder="1" applyAlignment="1">
      <alignment horizontal="left" vertical="center" wrapText="1"/>
    </xf>
    <xf numFmtId="0" fontId="3" fillId="0" borderId="12" xfId="0" applyFont="1" applyFill="1" applyBorder="1" applyAlignment="1">
      <alignment horizontal="left" vertical="center" wrapText="1"/>
    </xf>
    <xf numFmtId="16" fontId="3" fillId="0" borderId="1" xfId="0" applyNumberFormat="1" applyFont="1" applyFill="1" applyBorder="1" applyAlignment="1">
      <alignment horizontal="center" vertical="center" wrapText="1"/>
    </xf>
    <xf numFmtId="0" fontId="6" fillId="0" borderId="1" xfId="0" applyFont="1" applyFill="1" applyBorder="1" applyAlignment="1">
      <alignment horizontal="left" wrapText="1"/>
    </xf>
    <xf numFmtId="0" fontId="3" fillId="0" borderId="1" xfId="0" applyNumberFormat="1" applyFont="1" applyFill="1" applyBorder="1" applyAlignment="1">
      <alignment horizontal="center" vertical="center" wrapText="1"/>
    </xf>
    <xf numFmtId="0" fontId="5" fillId="0" borderId="1" xfId="0" applyFont="1" applyFill="1" applyBorder="1" applyAlignment="1">
      <alignment horizontal="center" vertical="center" wrapText="1"/>
    </xf>
    <xf numFmtId="16" fontId="2" fillId="0" borderId="8" xfId="0" applyNumberFormat="1" applyFont="1" applyFill="1" applyBorder="1" applyAlignment="1">
      <alignment horizontal="center" vertical="center" wrapText="1"/>
    </xf>
    <xf numFmtId="16" fontId="2" fillId="0" borderId="9" xfId="0" applyNumberFormat="1" applyFont="1" applyFill="1" applyBorder="1" applyAlignment="1">
      <alignment horizontal="center" vertical="center" wrapText="1"/>
    </xf>
    <xf numFmtId="16" fontId="2" fillId="0" borderId="10" xfId="0" applyNumberFormat="1" applyFont="1" applyFill="1" applyBorder="1" applyAlignment="1">
      <alignment horizontal="center" vertical="center" wrapText="1"/>
    </xf>
    <xf numFmtId="0" fontId="2" fillId="0" borderId="8" xfId="0" applyFont="1" applyFill="1" applyBorder="1" applyAlignment="1">
      <alignment horizontal="left" vertical="center" wrapText="1"/>
    </xf>
    <xf numFmtId="0" fontId="2" fillId="0" borderId="9" xfId="0" applyFont="1" applyFill="1" applyBorder="1" applyAlignment="1">
      <alignment horizontal="left" vertical="center" wrapText="1"/>
    </xf>
    <xf numFmtId="0" fontId="2" fillId="0" borderId="10" xfId="0" applyFont="1" applyFill="1" applyBorder="1" applyAlignment="1">
      <alignment horizontal="left" vertical="center" wrapText="1"/>
    </xf>
    <xf numFmtId="16" fontId="3" fillId="0" borderId="8" xfId="0" applyNumberFormat="1" applyFont="1" applyFill="1" applyBorder="1" applyAlignment="1">
      <alignment horizontal="center" vertical="center" wrapText="1"/>
    </xf>
    <xf numFmtId="16" fontId="3" fillId="0" borderId="9" xfId="0" applyNumberFormat="1" applyFont="1" applyFill="1" applyBorder="1" applyAlignment="1">
      <alignment horizontal="center" vertical="center" wrapText="1"/>
    </xf>
    <xf numFmtId="16" fontId="3" fillId="0" borderId="10" xfId="0" applyNumberFormat="1" applyFont="1" applyFill="1" applyBorder="1" applyAlignment="1">
      <alignment horizontal="center" vertical="center" wrapText="1"/>
    </xf>
    <xf numFmtId="0" fontId="5" fillId="2" borderId="1" xfId="0" applyFont="1" applyFill="1" applyBorder="1" applyAlignment="1">
      <alignment vertical="center" wrapText="1"/>
    </xf>
    <xf numFmtId="0" fontId="14" fillId="0" borderId="1" xfId="0" applyFont="1" applyBorder="1" applyAlignment="1">
      <alignment vertical="center" wrapText="1"/>
    </xf>
    <xf numFmtId="0" fontId="5" fillId="0" borderId="1" xfId="0" applyFont="1" applyFill="1" applyBorder="1" applyAlignment="1">
      <alignment horizontal="left" wrapText="1"/>
    </xf>
    <xf numFmtId="2" fontId="2" fillId="2" borderId="1" xfId="0" applyNumberFormat="1" applyFont="1" applyFill="1" applyBorder="1" applyAlignment="1">
      <alignment horizontal="center" vertical="center"/>
    </xf>
    <xf numFmtId="166" fontId="2" fillId="2" borderId="1" xfId="0" applyNumberFormat="1" applyFont="1" applyFill="1" applyBorder="1" applyAlignment="1">
      <alignment horizontal="left" vertical="center" wrapText="1"/>
    </xf>
    <xf numFmtId="166" fontId="5" fillId="2" borderId="1" xfId="0" applyNumberFormat="1" applyFont="1" applyFill="1" applyBorder="1" applyAlignment="1">
      <alignment horizontal="left" vertical="center" wrapText="1"/>
    </xf>
    <xf numFmtId="2" fontId="3" fillId="2" borderId="1" xfId="0" applyNumberFormat="1" applyFont="1" applyFill="1" applyBorder="1" applyAlignment="1">
      <alignment horizontal="center" vertical="center"/>
    </xf>
    <xf numFmtId="166" fontId="3" fillId="2" borderId="1" xfId="0" applyNumberFormat="1" applyFont="1" applyFill="1" applyBorder="1" applyAlignment="1">
      <alignment horizontal="left" vertical="center" wrapText="1"/>
    </xf>
    <xf numFmtId="49" fontId="2" fillId="2" borderId="1" xfId="0" applyNumberFormat="1" applyFont="1" applyFill="1" applyBorder="1" applyAlignment="1">
      <alignment horizontal="left" vertical="center" wrapText="1"/>
    </xf>
    <xf numFmtId="0" fontId="2" fillId="2" borderId="1" xfId="0" applyFont="1" applyFill="1" applyBorder="1" applyAlignment="1">
      <alignment horizontal="left" vertical="center" wrapText="1"/>
    </xf>
    <xf numFmtId="49" fontId="3" fillId="2" borderId="1" xfId="0" applyNumberFormat="1" applyFont="1" applyFill="1" applyBorder="1" applyAlignment="1">
      <alignment horizontal="center" vertical="center"/>
    </xf>
    <xf numFmtId="166" fontId="3" fillId="2" borderId="8" xfId="0" applyNumberFormat="1" applyFont="1" applyFill="1" applyBorder="1" applyAlignment="1">
      <alignment horizontal="left" vertical="center" wrapText="1"/>
    </xf>
    <xf numFmtId="166" fontId="3" fillId="2" borderId="9" xfId="0" applyNumberFormat="1" applyFont="1" applyFill="1" applyBorder="1" applyAlignment="1">
      <alignment horizontal="left" vertical="center" wrapText="1"/>
    </xf>
    <xf numFmtId="166" fontId="3" fillId="2" borderId="10" xfId="0" applyNumberFormat="1" applyFont="1" applyFill="1" applyBorder="1" applyAlignment="1">
      <alignment horizontal="left" vertical="center" wrapText="1"/>
    </xf>
    <xf numFmtId="166" fontId="3" fillId="2" borderId="1" xfId="0" applyNumberFormat="1" applyFont="1" applyFill="1" applyBorder="1" applyAlignment="1">
      <alignment horizontal="center" vertical="center" wrapText="1"/>
    </xf>
    <xf numFmtId="166" fontId="7" fillId="2" borderId="1" xfId="0" applyNumberFormat="1" applyFont="1" applyFill="1" applyBorder="1" applyAlignment="1">
      <alignment horizontal="left" vertical="center" wrapText="1"/>
    </xf>
    <xf numFmtId="49" fontId="2" fillId="2" borderId="1" xfId="0" applyNumberFormat="1" applyFont="1" applyFill="1" applyBorder="1" applyAlignment="1">
      <alignment horizontal="center" vertical="center" wrapText="1"/>
    </xf>
    <xf numFmtId="0" fontId="2" fillId="2" borderId="1" xfId="0" applyFont="1" applyFill="1" applyBorder="1" applyAlignment="1">
      <alignment horizontal="center" vertical="center" wrapText="1"/>
    </xf>
    <xf numFmtId="0" fontId="5" fillId="0" borderId="8" xfId="0" applyFont="1" applyFill="1" applyBorder="1" applyAlignment="1">
      <alignment horizontal="left" vertical="center" wrapText="1"/>
    </xf>
    <xf numFmtId="0" fontId="5" fillId="0" borderId="9" xfId="0" applyFont="1" applyFill="1" applyBorder="1" applyAlignment="1">
      <alignment horizontal="left" vertical="center" wrapText="1"/>
    </xf>
    <xf numFmtId="0" fontId="3" fillId="0" borderId="1" xfId="0" applyFont="1" applyFill="1" applyBorder="1" applyAlignment="1">
      <alignment horizontal="center" vertical="center" wrapText="1"/>
    </xf>
    <xf numFmtId="0" fontId="4" fillId="0" borderId="8" xfId="0" applyFont="1" applyFill="1" applyBorder="1" applyAlignment="1">
      <alignment horizontal="left" vertical="center" wrapText="1"/>
    </xf>
    <xf numFmtId="0" fontId="4" fillId="0" borderId="9" xfId="0" applyFont="1" applyFill="1" applyBorder="1" applyAlignment="1">
      <alignment horizontal="left" vertical="center" wrapText="1"/>
    </xf>
    <xf numFmtId="0" fontId="0" fillId="0" borderId="1" xfId="0" applyNumberFormat="1" applyBorder="1" applyAlignment="1">
      <alignment horizontal="center" vertical="center" wrapText="1"/>
    </xf>
    <xf numFmtId="0" fontId="0" fillId="0" borderId="1" xfId="0" applyBorder="1" applyAlignment="1">
      <alignment horizontal="left" vertical="center" wrapText="1"/>
    </xf>
    <xf numFmtId="0" fontId="5" fillId="0" borderId="1" xfId="0" applyFont="1" applyBorder="1" applyAlignment="1">
      <alignment vertical="center" wrapText="1"/>
    </xf>
    <xf numFmtId="0" fontId="0" fillId="0" borderId="1" xfId="0" applyBorder="1" applyAlignment="1">
      <alignment horizontal="center" vertical="center" wrapText="1"/>
    </xf>
    <xf numFmtId="0" fontId="15" fillId="0" borderId="1" xfId="0" applyFont="1" applyBorder="1" applyAlignment="1">
      <alignment horizontal="left" vertical="center" wrapText="1"/>
    </xf>
    <xf numFmtId="16" fontId="2" fillId="0" borderId="1" xfId="0" applyNumberFormat="1" applyFont="1" applyFill="1" applyBorder="1" applyAlignment="1">
      <alignment horizontal="left" vertical="center" wrapText="1"/>
    </xf>
    <xf numFmtId="16" fontId="3" fillId="0" borderId="14" xfId="0" applyNumberFormat="1" applyFont="1" applyFill="1" applyBorder="1" applyAlignment="1">
      <alignment horizontal="center" vertical="center" wrapText="1"/>
    </xf>
    <xf numFmtId="16" fontId="3" fillId="0" borderId="14" xfId="0" applyNumberFormat="1" applyFont="1" applyFill="1" applyBorder="1" applyAlignment="1">
      <alignment horizontal="left" vertical="center" wrapText="1"/>
    </xf>
    <xf numFmtId="0" fontId="3" fillId="0" borderId="14" xfId="0" applyFont="1" applyFill="1" applyBorder="1" applyAlignment="1">
      <alignment horizontal="left" vertical="center" wrapText="1"/>
    </xf>
    <xf numFmtId="0" fontId="3" fillId="0" borderId="15" xfId="0" applyFont="1" applyBorder="1" applyAlignment="1">
      <alignment horizontal="left" vertical="center" wrapText="1"/>
    </xf>
    <xf numFmtId="0" fontId="3" fillId="0" borderId="16" xfId="0" applyFont="1" applyBorder="1" applyAlignment="1">
      <alignment horizontal="left" vertical="center" wrapText="1"/>
    </xf>
    <xf numFmtId="0" fontId="3" fillId="0" borderId="17" xfId="0" applyFont="1" applyBorder="1" applyAlignment="1">
      <alignment horizontal="left" vertical="center" wrapText="1"/>
    </xf>
    <xf numFmtId="0" fontId="2" fillId="0" borderId="14" xfId="0" applyFont="1" applyFill="1" applyBorder="1" applyAlignment="1">
      <alignment horizontal="center" vertical="center" wrapText="1"/>
    </xf>
    <xf numFmtId="0" fontId="2" fillId="0" borderId="14" xfId="0" applyFont="1" applyFill="1" applyBorder="1" applyAlignment="1">
      <alignment horizontal="left" vertical="center" wrapText="1"/>
    </xf>
    <xf numFmtId="0" fontId="5" fillId="0" borderId="14" xfId="0" applyFont="1" applyFill="1" applyBorder="1" applyAlignment="1">
      <alignment horizontal="left" vertical="center" wrapText="1"/>
    </xf>
    <xf numFmtId="0" fontId="0" fillId="0" borderId="14" xfId="0" applyBorder="1" applyAlignment="1">
      <alignment horizontal="center" vertical="center" wrapText="1"/>
    </xf>
    <xf numFmtId="0" fontId="0" fillId="0" borderId="14" xfId="0" applyBorder="1" applyAlignment="1">
      <alignment horizontal="left" vertical="center" wrapText="1"/>
    </xf>
    <xf numFmtId="0" fontId="5" fillId="0" borderId="14" xfId="0" applyFont="1" applyFill="1" applyBorder="1" applyAlignment="1">
      <alignment horizontal="center" vertical="center" wrapText="1"/>
    </xf>
    <xf numFmtId="0" fontId="6" fillId="0" borderId="14" xfId="0" applyFont="1" applyBorder="1" applyAlignment="1">
      <alignment horizontal="center" vertical="center" wrapText="1"/>
    </xf>
    <xf numFmtId="0" fontId="6" fillId="0" borderId="14" xfId="0" applyFont="1" applyBorder="1" applyAlignment="1">
      <alignment horizontal="left" vertical="center" wrapText="1"/>
    </xf>
    <xf numFmtId="49" fontId="3" fillId="0" borderId="14" xfId="0" applyNumberFormat="1" applyFont="1" applyFill="1" applyBorder="1" applyAlignment="1">
      <alignment horizontal="center" vertical="center" wrapText="1"/>
    </xf>
    <xf numFmtId="0" fontId="3" fillId="0" borderId="14" xfId="0" applyFont="1" applyFill="1" applyBorder="1" applyAlignment="1">
      <alignment vertical="center" wrapText="1"/>
    </xf>
    <xf numFmtId="16" fontId="2" fillId="0" borderId="14" xfId="0" applyNumberFormat="1" applyFont="1" applyFill="1" applyBorder="1" applyAlignment="1">
      <alignment horizontal="center" vertical="center" wrapText="1"/>
    </xf>
    <xf numFmtId="0" fontId="2" fillId="0" borderId="14" xfId="0" applyFont="1" applyFill="1" applyBorder="1" applyAlignment="1">
      <alignment horizontal="center" vertical="center"/>
    </xf>
    <xf numFmtId="16" fontId="2" fillId="0" borderId="14" xfId="0" applyNumberFormat="1" applyFont="1" applyFill="1" applyBorder="1" applyAlignment="1">
      <alignment horizontal="left" vertical="center" wrapText="1"/>
    </xf>
    <xf numFmtId="0" fontId="6" fillId="0" borderId="1" xfId="0" applyFont="1" applyBorder="1" applyAlignment="1">
      <alignment horizontal="center" vertical="center" wrapText="1"/>
    </xf>
    <xf numFmtId="0" fontId="6" fillId="0" borderId="1" xfId="0" applyFont="1" applyBorder="1" applyAlignment="1">
      <alignment horizontal="left" vertical="center" wrapText="1"/>
    </xf>
    <xf numFmtId="49" fontId="3" fillId="0" borderId="1" xfId="0" applyNumberFormat="1" applyFont="1" applyFill="1" applyBorder="1" applyAlignment="1">
      <alignment horizontal="left" vertical="center" wrapText="1"/>
    </xf>
    <xf numFmtId="2" fontId="6" fillId="0" borderId="8" xfId="0" applyNumberFormat="1" applyFont="1" applyFill="1" applyBorder="1" applyAlignment="1">
      <alignment horizontal="left" vertical="center" wrapText="1"/>
    </xf>
    <xf numFmtId="2" fontId="6" fillId="0" borderId="9" xfId="0" applyNumberFormat="1" applyFont="1" applyFill="1" applyBorder="1" applyAlignment="1">
      <alignment horizontal="left" vertical="center" wrapText="1"/>
    </xf>
    <xf numFmtId="2" fontId="6" fillId="0" borderId="10" xfId="0" applyNumberFormat="1" applyFont="1" applyFill="1" applyBorder="1" applyAlignment="1">
      <alignment horizontal="left" vertical="center" wrapText="1"/>
    </xf>
    <xf numFmtId="2" fontId="3" fillId="0" borderId="8" xfId="0" applyNumberFormat="1" applyFont="1" applyFill="1" applyBorder="1" applyAlignment="1">
      <alignment horizontal="left" vertical="center" wrapText="1"/>
    </xf>
    <xf numFmtId="2" fontId="3" fillId="0" borderId="9" xfId="0" applyNumberFormat="1" applyFont="1" applyFill="1" applyBorder="1" applyAlignment="1">
      <alignment horizontal="left" vertical="center" wrapText="1"/>
    </xf>
    <xf numFmtId="2" fontId="3" fillId="0" borderId="10" xfId="0" applyNumberFormat="1" applyFont="1" applyFill="1" applyBorder="1" applyAlignment="1">
      <alignment horizontal="left" vertical="center" wrapText="1"/>
    </xf>
    <xf numFmtId="49" fontId="0" fillId="0" borderId="1" xfId="0" applyNumberFormat="1" applyBorder="1" applyAlignment="1">
      <alignment horizontal="center" vertical="center" wrapText="1"/>
    </xf>
    <xf numFmtId="0" fontId="8" fillId="0" borderId="1" xfId="0" applyFont="1" applyFill="1" applyBorder="1" applyAlignment="1">
      <alignment horizontal="left" vertical="center" wrapText="1"/>
    </xf>
    <xf numFmtId="0" fontId="0" fillId="0" borderId="1" xfId="0" applyFill="1" applyBorder="1" applyAlignment="1">
      <alignment horizontal="left" vertical="center" wrapText="1"/>
    </xf>
    <xf numFmtId="49" fontId="6" fillId="0" borderId="1" xfId="0" applyNumberFormat="1" applyFont="1" applyBorder="1" applyAlignment="1">
      <alignment horizontal="center" vertical="center" wrapText="1"/>
    </xf>
    <xf numFmtId="49" fontId="9" fillId="0" borderId="1" xfId="0" applyNumberFormat="1" applyFont="1" applyBorder="1" applyAlignment="1">
      <alignment horizontal="center" vertical="center" wrapText="1"/>
    </xf>
    <xf numFmtId="0" fontId="9" fillId="0" borderId="1" xfId="0" applyFont="1" applyBorder="1" applyAlignment="1">
      <alignment horizontal="left" vertical="center" wrapText="1"/>
    </xf>
    <xf numFmtId="0" fontId="6" fillId="0" borderId="1" xfId="0" applyFont="1" applyFill="1" applyBorder="1" applyAlignment="1">
      <alignment vertical="center" wrapText="1"/>
    </xf>
    <xf numFmtId="0" fontId="4" fillId="0" borderId="1" xfId="0" applyFont="1" applyFill="1" applyBorder="1" applyAlignment="1">
      <alignment horizontal="left" vertical="center" wrapText="1"/>
    </xf>
    <xf numFmtId="16" fontId="3" fillId="0" borderId="1" xfId="0" applyNumberFormat="1" applyFont="1" applyFill="1" applyBorder="1" applyAlignment="1">
      <alignment horizontal="left" vertical="center" wrapText="1"/>
    </xf>
    <xf numFmtId="0" fontId="4" fillId="0" borderId="10" xfId="0" applyFont="1" applyFill="1" applyBorder="1" applyAlignment="1">
      <alignment horizontal="left" vertical="center" wrapText="1"/>
    </xf>
    <xf numFmtId="0" fontId="3" fillId="2" borderId="8" xfId="0" applyFont="1" applyFill="1" applyBorder="1" applyAlignment="1">
      <alignment horizontal="left" vertical="center" wrapText="1"/>
    </xf>
    <xf numFmtId="0" fontId="3" fillId="2" borderId="9" xfId="0" applyFont="1" applyFill="1" applyBorder="1" applyAlignment="1">
      <alignment horizontal="left" vertical="center" wrapText="1"/>
    </xf>
    <xf numFmtId="0" fontId="3" fillId="2" borderId="10" xfId="0" applyFont="1" applyFill="1" applyBorder="1" applyAlignment="1">
      <alignment horizontal="left" vertical="center" wrapText="1"/>
    </xf>
    <xf numFmtId="49" fontId="3" fillId="2" borderId="1" xfId="0" applyNumberFormat="1" applyFont="1" applyFill="1" applyBorder="1" applyAlignment="1">
      <alignment horizontal="center" vertical="center" wrapText="1"/>
    </xf>
    <xf numFmtId="16" fontId="2" fillId="2" borderId="1" xfId="0" applyNumberFormat="1" applyFont="1" applyFill="1" applyBorder="1" applyAlignment="1">
      <alignment horizontal="center" vertical="center" wrapText="1"/>
    </xf>
    <xf numFmtId="16" fontId="2" fillId="2" borderId="1" xfId="0" applyNumberFormat="1" applyFont="1" applyFill="1" applyBorder="1" applyAlignment="1">
      <alignment horizontal="left" vertical="center" wrapText="1"/>
    </xf>
    <xf numFmtId="16" fontId="3" fillId="2" borderId="1" xfId="0" applyNumberFormat="1" applyFont="1" applyFill="1" applyBorder="1" applyAlignment="1">
      <alignment horizontal="center" vertical="center" wrapText="1"/>
    </xf>
    <xf numFmtId="0" fontId="5" fillId="0" borderId="1" xfId="0" applyFont="1" applyFill="1" applyBorder="1" applyAlignment="1">
      <alignment horizontal="center" vertical="top" wrapText="1"/>
    </xf>
    <xf numFmtId="0" fontId="10" fillId="0" borderId="1" xfId="0" applyFont="1" applyBorder="1" applyAlignment="1">
      <alignment horizontal="left" vertical="center" wrapText="1"/>
    </xf>
    <xf numFmtId="0" fontId="10" fillId="0" borderId="1" xfId="0" applyFont="1" applyBorder="1" applyAlignment="1">
      <alignment horizontal="left" vertical="center"/>
    </xf>
  </cellXfs>
  <cellStyles count="3">
    <cellStyle name="Обычный" xfId="0" builtinId="0"/>
    <cellStyle name="Обычный_РО за 2014 год 2" xfId="2"/>
    <cellStyle name="Финансовый" xfId="1" builtinId="3"/>
  </cellStyles>
  <dxfs count="0"/>
  <tableStyles count="0" defaultTableStyle="TableStyleMedium2" defaultPivotStyle="PivotStyleMedium9"/>
  <colors>
    <mruColors>
      <color rgb="FFFFA3A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M8"/>
  <sheetViews>
    <sheetView zoomScaleNormal="100" workbookViewId="0">
      <selection activeCell="I4" sqref="I4:I8"/>
    </sheetView>
  </sheetViews>
  <sheetFormatPr defaultRowHeight="12.75" x14ac:dyDescent="0.2"/>
  <cols>
    <col min="1" max="1" width="23.7109375" style="1" customWidth="1"/>
    <col min="2" max="2" width="0.140625" style="1" hidden="1" customWidth="1"/>
    <col min="3" max="3" width="20.140625" style="1" customWidth="1"/>
    <col min="4" max="4" width="16.7109375" style="1" bestFit="1" customWidth="1"/>
    <col min="5" max="7" width="13.7109375" style="1" customWidth="1"/>
    <col min="8" max="8" width="40.42578125" style="1" customWidth="1"/>
    <col min="9" max="9" width="41.28515625" style="1" customWidth="1"/>
    <col min="10" max="16384" width="9.140625" style="1"/>
  </cols>
  <sheetData>
    <row r="1" spans="1:13" ht="32.25" customHeight="1" x14ac:dyDescent="0.25">
      <c r="A1" s="71"/>
      <c r="B1" s="71"/>
      <c r="C1" s="71"/>
      <c r="D1" s="71"/>
      <c r="E1" s="71"/>
      <c r="F1" s="71"/>
      <c r="G1" s="71"/>
      <c r="H1" s="71"/>
      <c r="I1" s="72" t="s">
        <v>278</v>
      </c>
    </row>
    <row r="2" spans="1:13" ht="12.75" customHeight="1" x14ac:dyDescent="0.2">
      <c r="A2" s="91"/>
      <c r="B2" s="91"/>
      <c r="C2" s="91" t="s">
        <v>1</v>
      </c>
      <c r="D2" s="92" t="s">
        <v>243</v>
      </c>
      <c r="E2" s="93"/>
      <c r="F2" s="93"/>
      <c r="G2" s="94"/>
      <c r="H2" s="88" t="s">
        <v>2</v>
      </c>
      <c r="I2" s="90" t="s">
        <v>3</v>
      </c>
      <c r="J2" s="2"/>
      <c r="K2" s="2"/>
      <c r="L2" s="2"/>
      <c r="M2" s="3"/>
    </row>
    <row r="3" spans="1:13" ht="63" x14ac:dyDescent="0.2">
      <c r="A3" s="91"/>
      <c r="B3" s="91"/>
      <c r="C3" s="91"/>
      <c r="D3" s="73" t="s">
        <v>244</v>
      </c>
      <c r="E3" s="74" t="s">
        <v>276</v>
      </c>
      <c r="F3" s="74" t="s">
        <v>4</v>
      </c>
      <c r="G3" s="74" t="s">
        <v>5</v>
      </c>
      <c r="H3" s="89"/>
      <c r="I3" s="90"/>
      <c r="J3" s="5"/>
      <c r="K3" s="5"/>
      <c r="L3" s="6"/>
      <c r="M3" s="3"/>
    </row>
    <row r="4" spans="1:13" ht="39.950000000000003" customHeight="1" x14ac:dyDescent="0.2">
      <c r="A4" s="82" t="s">
        <v>6</v>
      </c>
      <c r="B4" s="83"/>
      <c r="C4" s="75" t="s">
        <v>7</v>
      </c>
      <c r="D4" s="76">
        <f>'Разв. образ.'!D3+'Соц. и дем. раз.'!D3+'Культ. простр.'!D3+'Разв. физ. кул.'!D3+'Поддер. занят.'!D3+'Разв. агропром.'!D3+'Жилищ. сфер.'!D3+'Жил.-ком.'!D3+'Проф. правонар.'!D3+'Укрепл. межнац.'!D3+'Безоп. жизн.'!D3+'Эколог. без.'!D3+'Разв. эконом.'!D3+'Цифр. разв.'!D3+'Совр. трансп.'!D3+'Управ. мун. фин.'!D3+'Разв. гражд. общ.'!D3+'Управ. муниц. имущ.'!D3+'Муниц. служ.'!D3+'Содер. гор. тер.'!D3+'Устойч. разв. КМНС'!D3</f>
        <v>143290.4</v>
      </c>
      <c r="E4" s="76">
        <f>'Разв. образ.'!E3+'Соц. и дем. раз.'!E3+'Культ. простр.'!E3+'Разв. физ. кул.'!E3+'Поддер. занят.'!E3+'Разв. агропром.'!E3+'Жилищ. сфер.'!E3+'Жил.-ком.'!E3+'Проф. правонар.'!E3+'Укрепл. межнац.'!E3+'Безоп. жизн.'!E3+'Эколог. без.'!E3+'Разв. эконом.'!E3+'Цифр. разв.'!E3+'Совр. трансп.'!E3+'Управ. мун. фин.'!E3+'Разв. гражд. общ.'!E3+'Управ. муниц. имущ.'!E3+'Муниц. служ.'!E3+'Содер. гор. тер.'!E3+'Устойч. разв. КМНС'!E3</f>
        <v>143290.4</v>
      </c>
      <c r="F4" s="76">
        <f>'Разв. образ.'!F3+'Соц. и дем. раз.'!F3+'Культ. простр.'!F3+'Разв. физ. кул.'!F3+'Поддер. занят.'!F3+'Разв. агропром.'!F3+'Жилищ. сфер.'!F3+'Жил.-ком.'!F3+'Проф. правонар.'!F3+'Укрепл. межнац.'!F3+'Безоп. жизн.'!F3+'Эколог. без.'!F3+'Разв. эконом.'!F3+'Цифр. разв.'!F3+'Совр. трансп.'!F3+'Управ. мун. фин.'!F3+'Разв. гражд. общ.'!F3+'Управ. муниц. имущ.'!F3+'Муниц. служ.'!F3+'Содер. гор. тер.'!F3+'Устойч. разв. КМНС'!F3</f>
        <v>142953.60000000001</v>
      </c>
      <c r="G4" s="76">
        <f>F4/E4*100</f>
        <v>99.76495285099351</v>
      </c>
      <c r="H4" s="80" t="s">
        <v>274</v>
      </c>
      <c r="I4" s="81" t="s">
        <v>281</v>
      </c>
      <c r="J4" s="9"/>
      <c r="K4" s="9"/>
      <c r="L4" s="10"/>
      <c r="M4" s="10"/>
    </row>
    <row r="5" spans="1:13" ht="39.950000000000003" customHeight="1" x14ac:dyDescent="0.2">
      <c r="A5" s="84"/>
      <c r="B5" s="85"/>
      <c r="C5" s="75" t="s">
        <v>8</v>
      </c>
      <c r="D5" s="76">
        <f>'Разв. образ.'!D4+'Соц. и дем. раз.'!D4+'Культ. простр.'!D4+'Разв. физ. кул.'!D4+'Поддер. занят.'!D4+'Разв. агропром.'!D4+'Жилищ. сфер.'!D4+'Жил.-ком.'!D4+'Проф. правонар.'!D4+'Укрепл. межнац.'!D4+'Безоп. жизн.'!D4+'Эколог. без.'!D4+'Разв. эконом.'!D4+'Цифр. разв.'!D4+'Совр. трансп.'!D4+'Управ. мун. фин.'!D4+'Разв. гражд. общ.'!D4+'Управ. муниц. имущ.'!D4+'Муниц. служ.'!D4+'Содер. гор. тер.'!D4+'Устойч. разв. КМНС'!D4</f>
        <v>2389170.3000000003</v>
      </c>
      <c r="E5" s="76">
        <f>'Разв. образ.'!E4+'Соц. и дем. раз.'!E4+'Культ. простр.'!E4+'Разв. физ. кул.'!E4+'Поддер. занят.'!E4+'Разв. агропром.'!E4+'Жилищ. сфер.'!E4+'Жил.-ком.'!E4+'Проф. правонар.'!E4+'Укрепл. межнац.'!E4+'Безоп. жизн.'!E4+'Эколог. без.'!E4+'Разв. эконом.'!E4+'Цифр. разв.'!E4+'Совр. трансп.'!E4+'Управ. мун. фин.'!E4+'Разв. гражд. общ.'!E4+'Управ. муниц. имущ.'!E4+'Муниц. служ.'!E4+'Содер. гор. тер.'!E4+'Устойч. разв. КМНС'!E4</f>
        <v>2389170.3000000003</v>
      </c>
      <c r="F5" s="76">
        <f>'Разв. образ.'!F4+'Соц. и дем. раз.'!F4+'Культ. простр.'!F4+'Разв. физ. кул.'!F4+'Поддер. занят.'!F4+'Разв. агропром.'!F4+'Жилищ. сфер.'!F4+'Жил.-ком.'!F4+'Проф. правонар.'!F4+'Укрепл. межнац.'!F4+'Безоп. жизн.'!F4+'Эколог. без.'!F4+'Разв. эконом.'!F4+'Цифр. разв.'!F4+'Совр. трансп.'!F4+'Управ. мун. фин.'!F4+'Разв. гражд. общ.'!F4+'Управ. муниц. имущ.'!F4+'Муниц. служ.'!F4+'Содер. гор. тер.'!F4+'Устойч. разв. КМНС'!F4</f>
        <v>2376266.3000000007</v>
      </c>
      <c r="G5" s="76">
        <f>F5/E5*100</f>
        <v>99.459896182369263</v>
      </c>
      <c r="H5" s="80"/>
      <c r="I5" s="81"/>
      <c r="J5" s="9"/>
      <c r="K5" s="9"/>
      <c r="L5" s="10"/>
      <c r="M5" s="10"/>
    </row>
    <row r="6" spans="1:13" ht="39.950000000000003" customHeight="1" x14ac:dyDescent="0.2">
      <c r="A6" s="84"/>
      <c r="B6" s="85"/>
      <c r="C6" s="75" t="s">
        <v>9</v>
      </c>
      <c r="D6" s="76">
        <f>'Разв. образ.'!D5+'Соц. и дем. раз.'!D5+'Культ. простр.'!D5+'Разв. физ. кул.'!D5+'Поддер. занят.'!D5+'Разв. агропром.'!D5+'Жилищ. сфер.'!D5+'Жил.-ком.'!D5+'Проф. правонар.'!D5+'Укрепл. межнац.'!D5+'Безоп. жизн.'!D5+'Эколог. без.'!D5+'Разв. эконом.'!D5+'Цифр. разв.'!D5+'Совр. трансп.'!D5+'Управ. мун. фин.'!D5+'Разв. гражд. общ.'!D5+'Управ. муниц. имущ.'!D5+'Муниц. служ.'!D5+'Содер. гор. тер.'!D5+'Устойч. разв. КМНС'!D5</f>
        <v>3177011.5999999996</v>
      </c>
      <c r="E6" s="76">
        <f>'Разв. образ.'!E5+'Соц. и дем. раз.'!E5+'Культ. простр.'!E5+'Разв. физ. кул.'!E5+'Поддер. занят.'!E5+'Разв. агропром.'!E5+'Жилищ. сфер.'!E5+'Жил.-ком.'!E5+'Проф. правонар.'!E5+'Укрепл. межнац.'!E5+'Безоп. жизн.'!E5+'Эколог. без.'!E5+'Разв. эконом.'!E5+'Цифр. разв.'!E5+'Совр. трансп.'!E5+'Управ. мун. фин.'!E5+'Разв. гражд. общ.'!E5+'Управ. муниц. имущ.'!E5+'Муниц. служ.'!E5+'Содер. гор. тер.'!E5+'Устойч. разв. КМНС'!E5</f>
        <v>3177011.5999999996</v>
      </c>
      <c r="F6" s="76">
        <f>'Разв. образ.'!F5+'Соц. и дем. раз.'!F5+'Культ. простр.'!F5+'Разв. физ. кул.'!F5+'Поддер. занят.'!F5+'Разв. агропром.'!F5+'Жилищ. сфер.'!F5+'Жил.-ком.'!F5+'Проф. правонар.'!F5+'Укрепл. межнац.'!F5+'Безоп. жизн.'!F5+'Эколог. без.'!F5+'Разв. эконом.'!F5+'Цифр. разв.'!F5+'Совр. трансп.'!F5+'Управ. мун. фин.'!F5+'Разв. гражд. общ.'!F5+'Управ. муниц. имущ.'!F5+'Муниц. служ.'!F5+'Содер. гор. тер.'!F5+'Устойч. разв. КМНС'!F5</f>
        <v>2895323.7999999993</v>
      </c>
      <c r="G6" s="76">
        <f>F6/E6*100</f>
        <v>91.133560859519662</v>
      </c>
      <c r="H6" s="80"/>
      <c r="I6" s="81"/>
      <c r="J6" s="9"/>
      <c r="K6" s="9"/>
      <c r="L6" s="10"/>
      <c r="M6" s="10"/>
    </row>
    <row r="7" spans="1:13" ht="39.950000000000003" customHeight="1" x14ac:dyDescent="0.2">
      <c r="A7" s="84"/>
      <c r="B7" s="85"/>
      <c r="C7" s="77" t="s">
        <v>10</v>
      </c>
      <c r="D7" s="76">
        <f>'Разв. образ.'!D6+'Соц. и дем. раз.'!D6+'Культ. простр.'!D6+'Разв. физ. кул.'!D6+'Поддер. занят.'!D6+'Разв. агропром.'!D6+'Жилищ. сфер.'!D6+'Жил.-ком.'!D6+'Проф. правонар.'!D6+'Укрепл. межнац.'!D6+'Безоп. жизн.'!D6+'Эколог. без.'!D6+'Разв. эконом.'!D6+'Цифр. разв.'!D6+'Совр. трансп.'!D6+'Управ. мун. фин.'!D6+'Разв. гражд. общ.'!D6+'Управ. муниц. имущ.'!D6+'Муниц. служ.'!D6+'Содер. гор. тер.'!D6+'Устойч. разв. КМНС'!D6</f>
        <v>112793.4</v>
      </c>
      <c r="E7" s="76" t="s">
        <v>245</v>
      </c>
      <c r="F7" s="76">
        <f>'Разв. образ.'!F6+'Соц. и дем. раз.'!F6+'Культ. простр.'!F6+'Разв. физ. кул.'!F6+'Поддер. занят.'!F6+'Разв. агропром.'!F6+'Жилищ. сфер.'!F6+'Жил.-ком.'!F6+'Проф. правонар.'!F6+'Укрепл. межнац.'!F6+'Безоп. жизн.'!F6+'Эколог. без.'!F6+'Разв. эконом.'!F6+'Цифр. разв.'!F6+'Совр. трансп.'!F6+'Управ. мун. фин.'!F6+'Разв. гражд. общ.'!F6+'Управ. муниц. имущ.'!F6+'Муниц. служ.'!F6+'Содер. гор. тер.'!F6+'Устойч. разв. КМНС'!F6</f>
        <v>114177</v>
      </c>
      <c r="G7" s="76">
        <f>F7/D7*100</f>
        <v>101.22666751778031</v>
      </c>
      <c r="H7" s="80"/>
      <c r="I7" s="81"/>
      <c r="J7" s="9"/>
      <c r="K7" s="9"/>
      <c r="L7" s="10"/>
      <c r="M7" s="10"/>
    </row>
    <row r="8" spans="1:13" ht="39.950000000000003" customHeight="1" x14ac:dyDescent="0.2">
      <c r="A8" s="86"/>
      <c r="B8" s="87"/>
      <c r="C8" s="78" t="s">
        <v>11</v>
      </c>
      <c r="D8" s="79">
        <f>'Разв. образ.'!D7+'Соц. и дем. раз.'!D7+'Культ. простр.'!D7+'Разв. физ. кул.'!D7+'Поддер. занят.'!D7+'Разв. агропром.'!D7+'Жилищ. сфер.'!D7+'Жил.-ком.'!D7+'Проф. правонар.'!D7+'Укрепл. межнац.'!D7+'Безоп. жизн.'!D7+'Эколог. без.'!D7+'Разв. эконом.'!D7+'Цифр. разв.'!D7+'Совр. трансп.'!D7+'Управ. мун. фин.'!D7+'Разв. гражд. общ.'!D7+'Управ. муниц. имущ.'!D7+'Муниц. служ.'!D7+'Содер. гор. тер.'!D7+'Устойч. разв. КМНС'!D7</f>
        <v>5808868</v>
      </c>
      <c r="E8" s="79">
        <f>SUM(E4:E6)</f>
        <v>5709472.2999999998</v>
      </c>
      <c r="F8" s="79">
        <f>SUM(F4:F6)</f>
        <v>5414543.7000000002</v>
      </c>
      <c r="G8" s="79">
        <f>F8/E8*100</f>
        <v>94.834398268295303</v>
      </c>
      <c r="H8" s="80"/>
      <c r="I8" s="81"/>
    </row>
  </sheetData>
  <mergeCells count="8">
    <mergeCell ref="H4:H8"/>
    <mergeCell ref="I4:I8"/>
    <mergeCell ref="A4:B8"/>
    <mergeCell ref="H2:H3"/>
    <mergeCell ref="I2:I3"/>
    <mergeCell ref="A2:B3"/>
    <mergeCell ref="C2:C3"/>
    <mergeCell ref="D2:G2"/>
  </mergeCells>
  <pageMargins left="1.1811023622047243" right="0.39370078740157483" top="0.78740157480314965" bottom="0.78740157480314965" header="0" footer="0"/>
  <pageSetup paperSize="9" scale="70"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47"/>
  <sheetViews>
    <sheetView topLeftCell="A15" zoomScaleNormal="100" workbookViewId="0">
      <selection activeCell="H38" sqref="H38:H42"/>
    </sheetView>
  </sheetViews>
  <sheetFormatPr defaultRowHeight="15" x14ac:dyDescent="0.25"/>
  <cols>
    <col min="1" max="1" width="4.42578125" customWidth="1"/>
    <col min="2" max="2" width="34.140625" customWidth="1"/>
    <col min="3" max="3" width="21.140625" customWidth="1"/>
    <col min="4" max="4" width="14.5703125" style="68" bestFit="1" customWidth="1"/>
    <col min="5" max="7" width="12.85546875" customWidth="1"/>
    <col min="8" max="8" width="58.42578125" customWidth="1"/>
  </cols>
  <sheetData>
    <row r="1" spans="1:8" ht="15" customHeight="1" x14ac:dyDescent="0.25">
      <c r="A1" s="95" t="s">
        <v>0</v>
      </c>
      <c r="B1" s="95"/>
      <c r="C1" s="95" t="s">
        <v>1</v>
      </c>
      <c r="D1" s="98" t="s">
        <v>243</v>
      </c>
      <c r="E1" s="99"/>
      <c r="F1" s="99"/>
      <c r="G1" s="100"/>
      <c r="H1" s="96" t="s">
        <v>2</v>
      </c>
    </row>
    <row r="2" spans="1:8" ht="38.25" x14ac:dyDescent="0.25">
      <c r="A2" s="95"/>
      <c r="B2" s="95"/>
      <c r="C2" s="95"/>
      <c r="D2" s="70" t="s">
        <v>244</v>
      </c>
      <c r="E2" s="4" t="s">
        <v>276</v>
      </c>
      <c r="F2" s="4" t="s">
        <v>4</v>
      </c>
      <c r="G2" s="4" t="s">
        <v>5</v>
      </c>
      <c r="H2" s="97"/>
    </row>
    <row r="3" spans="1:8" x14ac:dyDescent="0.25">
      <c r="A3" s="195" t="s">
        <v>104</v>
      </c>
      <c r="B3" s="103" t="s">
        <v>105</v>
      </c>
      <c r="C3" s="48" t="s">
        <v>7</v>
      </c>
      <c r="D3" s="13">
        <f t="shared" ref="D3" si="0">D8+D38</f>
        <v>3.1</v>
      </c>
      <c r="E3" s="13">
        <f t="shared" ref="E3:F6" si="1">E8+E38</f>
        <v>3.1</v>
      </c>
      <c r="F3" s="13">
        <f t="shared" si="1"/>
        <v>3.1</v>
      </c>
      <c r="G3" s="13">
        <f t="shared" ref="G3:G47" si="2">F3/E3*100</f>
        <v>100</v>
      </c>
      <c r="H3" s="149"/>
    </row>
    <row r="4" spans="1:8" x14ac:dyDescent="0.25">
      <c r="A4" s="195"/>
      <c r="B4" s="103">
        <v>0</v>
      </c>
      <c r="C4" s="48" t="s">
        <v>8</v>
      </c>
      <c r="D4" s="13">
        <f t="shared" ref="D4" si="3">D9+D39</f>
        <v>2291.4</v>
      </c>
      <c r="E4" s="13">
        <f t="shared" si="1"/>
        <v>2291.4</v>
      </c>
      <c r="F4" s="13">
        <f>F9+F39</f>
        <v>2291.4</v>
      </c>
      <c r="G4" s="13">
        <f t="shared" si="2"/>
        <v>100</v>
      </c>
      <c r="H4" s="149"/>
    </row>
    <row r="5" spans="1:8" x14ac:dyDescent="0.25">
      <c r="A5" s="195"/>
      <c r="B5" s="103">
        <v>0</v>
      </c>
      <c r="C5" s="48" t="s">
        <v>9</v>
      </c>
      <c r="D5" s="13">
        <f t="shared" ref="D5" si="4">D10+D40</f>
        <v>1811.3</v>
      </c>
      <c r="E5" s="13">
        <f t="shared" si="1"/>
        <v>1811.3</v>
      </c>
      <c r="F5" s="13">
        <f t="shared" si="1"/>
        <v>1726.8999999999999</v>
      </c>
      <c r="G5" s="13">
        <f t="shared" si="2"/>
        <v>95.340363274995852</v>
      </c>
      <c r="H5" s="149"/>
    </row>
    <row r="6" spans="1:8" x14ac:dyDescent="0.25">
      <c r="A6" s="195"/>
      <c r="B6" s="103"/>
      <c r="C6" s="47" t="s">
        <v>10</v>
      </c>
      <c r="D6" s="13">
        <f t="shared" ref="D6" si="5">D11+D41</f>
        <v>0</v>
      </c>
      <c r="E6" s="13">
        <f t="shared" si="1"/>
        <v>0</v>
      </c>
      <c r="F6" s="13">
        <f t="shared" si="1"/>
        <v>0</v>
      </c>
      <c r="G6" s="13">
        <v>0</v>
      </c>
      <c r="H6" s="149"/>
    </row>
    <row r="7" spans="1:8" x14ac:dyDescent="0.25">
      <c r="A7" s="195"/>
      <c r="B7" s="103"/>
      <c r="C7" s="44" t="s">
        <v>11</v>
      </c>
      <c r="D7" s="14">
        <f t="shared" ref="D7" si="6">SUM(D3:D6)</f>
        <v>4105.8</v>
      </c>
      <c r="E7" s="14">
        <f t="shared" ref="E7:F7" si="7">SUM(E3:E6)</f>
        <v>4105.8</v>
      </c>
      <c r="F7" s="14">
        <f t="shared" si="7"/>
        <v>4021.3999999999996</v>
      </c>
      <c r="G7" s="14">
        <f t="shared" si="2"/>
        <v>97.944371377076322</v>
      </c>
      <c r="H7" s="149"/>
    </row>
    <row r="8" spans="1:8" x14ac:dyDescent="0.25">
      <c r="A8" s="166" t="s">
        <v>12</v>
      </c>
      <c r="B8" s="169" t="s">
        <v>106</v>
      </c>
      <c r="C8" s="48" t="s">
        <v>7</v>
      </c>
      <c r="D8" s="15">
        <f t="shared" ref="D8" si="8">D13+D18+D23+D28+D33</f>
        <v>3.1</v>
      </c>
      <c r="E8" s="15">
        <f t="shared" ref="E8:F11" si="9">E13+E18+E23+E28+E33</f>
        <v>3.1</v>
      </c>
      <c r="F8" s="15">
        <f t="shared" si="9"/>
        <v>3.1</v>
      </c>
      <c r="G8" s="13">
        <f t="shared" si="2"/>
        <v>100</v>
      </c>
      <c r="H8" s="193"/>
    </row>
    <row r="9" spans="1:8" x14ac:dyDescent="0.25">
      <c r="A9" s="167"/>
      <c r="B9" s="170"/>
      <c r="C9" s="48" t="s">
        <v>8</v>
      </c>
      <c r="D9" s="15">
        <f t="shared" ref="D9" si="10">D14+D19+D24+D29+D34</f>
        <v>2291.4</v>
      </c>
      <c r="E9" s="15">
        <f t="shared" si="9"/>
        <v>2291.4</v>
      </c>
      <c r="F9" s="15">
        <f>F14+F19+F24+F29+F34</f>
        <v>2291.4</v>
      </c>
      <c r="G9" s="13">
        <f t="shared" si="2"/>
        <v>100</v>
      </c>
      <c r="H9" s="194"/>
    </row>
    <row r="10" spans="1:8" x14ac:dyDescent="0.25">
      <c r="A10" s="167"/>
      <c r="B10" s="170"/>
      <c r="C10" s="48" t="s">
        <v>9</v>
      </c>
      <c r="D10" s="15">
        <f t="shared" ref="D10" si="11">D15+D20+D25+D30+D35</f>
        <v>1566.3</v>
      </c>
      <c r="E10" s="15">
        <f t="shared" si="9"/>
        <v>1566.3</v>
      </c>
      <c r="F10" s="15">
        <f t="shared" si="9"/>
        <v>1482.3</v>
      </c>
      <c r="G10" s="13">
        <f t="shared" si="2"/>
        <v>94.637042712124114</v>
      </c>
      <c r="H10" s="194"/>
    </row>
    <row r="11" spans="1:8" x14ac:dyDescent="0.25">
      <c r="A11" s="167"/>
      <c r="B11" s="170"/>
      <c r="C11" s="47" t="s">
        <v>10</v>
      </c>
      <c r="D11" s="15">
        <f t="shared" ref="D11" si="12">D16+D21+D26+D31+D36</f>
        <v>0</v>
      </c>
      <c r="E11" s="15">
        <f t="shared" si="9"/>
        <v>0</v>
      </c>
      <c r="F11" s="15">
        <f t="shared" si="9"/>
        <v>0</v>
      </c>
      <c r="G11" s="13">
        <v>0</v>
      </c>
      <c r="H11" s="194"/>
    </row>
    <row r="12" spans="1:8" x14ac:dyDescent="0.25">
      <c r="A12" s="167"/>
      <c r="B12" s="170"/>
      <c r="C12" s="45" t="s">
        <v>11</v>
      </c>
      <c r="D12" s="14">
        <f t="shared" ref="D12" si="13">SUM(D8:D11)</f>
        <v>3860.8</v>
      </c>
      <c r="E12" s="14">
        <f t="shared" ref="E12:F12" si="14">SUM(E8:E11)</f>
        <v>3860.8</v>
      </c>
      <c r="F12" s="14">
        <f t="shared" si="14"/>
        <v>3776.8</v>
      </c>
      <c r="G12" s="14">
        <f t="shared" si="2"/>
        <v>97.824285122254452</v>
      </c>
      <c r="H12" s="194"/>
    </row>
    <row r="13" spans="1:8" ht="15.95" customHeight="1" x14ac:dyDescent="0.25">
      <c r="A13" s="172" t="s">
        <v>31</v>
      </c>
      <c r="B13" s="152" t="s">
        <v>107</v>
      </c>
      <c r="C13" s="48" t="s">
        <v>7</v>
      </c>
      <c r="D13" s="15">
        <v>0</v>
      </c>
      <c r="E13" s="15">
        <v>0</v>
      </c>
      <c r="F13" s="15">
        <v>0</v>
      </c>
      <c r="G13" s="13">
        <v>0</v>
      </c>
      <c r="H13" s="152" t="s">
        <v>297</v>
      </c>
    </row>
    <row r="14" spans="1:8" ht="15.95" customHeight="1" x14ac:dyDescent="0.25">
      <c r="A14" s="173"/>
      <c r="B14" s="153"/>
      <c r="C14" s="48" t="s">
        <v>8</v>
      </c>
      <c r="D14" s="13">
        <v>0</v>
      </c>
      <c r="E14" s="13">
        <v>0</v>
      </c>
      <c r="F14" s="13">
        <v>0</v>
      </c>
      <c r="G14" s="13">
        <v>0</v>
      </c>
      <c r="H14" s="153"/>
    </row>
    <row r="15" spans="1:8" ht="15.95" customHeight="1" x14ac:dyDescent="0.25">
      <c r="A15" s="173"/>
      <c r="B15" s="153"/>
      <c r="C15" s="48" t="s">
        <v>9</v>
      </c>
      <c r="D15" s="13">
        <v>1437</v>
      </c>
      <c r="E15" s="13">
        <v>1437</v>
      </c>
      <c r="F15" s="13">
        <v>1353.1</v>
      </c>
      <c r="G15" s="13">
        <f t="shared" si="2"/>
        <v>94.161447459986078</v>
      </c>
      <c r="H15" s="153"/>
    </row>
    <row r="16" spans="1:8" ht="15.95" customHeight="1" x14ac:dyDescent="0.25">
      <c r="A16" s="173"/>
      <c r="B16" s="153"/>
      <c r="C16" s="47" t="s">
        <v>10</v>
      </c>
      <c r="D16" s="13">
        <v>0</v>
      </c>
      <c r="E16" s="13">
        <v>0</v>
      </c>
      <c r="F16" s="13">
        <v>0</v>
      </c>
      <c r="G16" s="13">
        <v>0</v>
      </c>
      <c r="H16" s="153"/>
    </row>
    <row r="17" spans="1:8" ht="15.95" customHeight="1" x14ac:dyDescent="0.25">
      <c r="A17" s="173"/>
      <c r="B17" s="153"/>
      <c r="C17" s="46" t="s">
        <v>11</v>
      </c>
      <c r="D17" s="13">
        <f t="shared" ref="D17" si="15">SUM(D13:D16)</f>
        <v>1437</v>
      </c>
      <c r="E17" s="13">
        <f t="shared" ref="E17:F17" si="16">SUM(E13:E16)</f>
        <v>1437</v>
      </c>
      <c r="F17" s="13">
        <f t="shared" si="16"/>
        <v>1353.1</v>
      </c>
      <c r="G17" s="13">
        <f t="shared" si="2"/>
        <v>94.161447459986078</v>
      </c>
      <c r="H17" s="153"/>
    </row>
    <row r="18" spans="1:8" x14ac:dyDescent="0.25">
      <c r="A18" s="172" t="s">
        <v>33</v>
      </c>
      <c r="B18" s="152" t="s">
        <v>108</v>
      </c>
      <c r="C18" s="48" t="s">
        <v>7</v>
      </c>
      <c r="D18" s="15">
        <v>0</v>
      </c>
      <c r="E18" s="15">
        <v>0</v>
      </c>
      <c r="F18" s="15">
        <v>0</v>
      </c>
      <c r="G18" s="13">
        <v>0</v>
      </c>
      <c r="H18" s="152" t="s">
        <v>109</v>
      </c>
    </row>
    <row r="19" spans="1:8" x14ac:dyDescent="0.25">
      <c r="A19" s="173"/>
      <c r="B19" s="153"/>
      <c r="C19" s="48" t="s">
        <v>8</v>
      </c>
      <c r="D19" s="13">
        <v>94.3</v>
      </c>
      <c r="E19" s="13">
        <v>94.3</v>
      </c>
      <c r="F19" s="13">
        <v>94.3</v>
      </c>
      <c r="G19" s="13">
        <f t="shared" si="2"/>
        <v>100</v>
      </c>
      <c r="H19" s="153"/>
    </row>
    <row r="20" spans="1:8" x14ac:dyDescent="0.25">
      <c r="A20" s="173"/>
      <c r="B20" s="153"/>
      <c r="C20" s="48" t="s">
        <v>9</v>
      </c>
      <c r="D20" s="13">
        <v>40.5</v>
      </c>
      <c r="E20" s="13">
        <v>40.5</v>
      </c>
      <c r="F20" s="13">
        <v>40.5</v>
      </c>
      <c r="G20" s="13">
        <f t="shared" si="2"/>
        <v>100</v>
      </c>
      <c r="H20" s="153"/>
    </row>
    <row r="21" spans="1:8" x14ac:dyDescent="0.25">
      <c r="A21" s="173"/>
      <c r="B21" s="153"/>
      <c r="C21" s="47" t="s">
        <v>10</v>
      </c>
      <c r="D21" s="13">
        <v>0</v>
      </c>
      <c r="E21" s="13">
        <v>0</v>
      </c>
      <c r="F21" s="13">
        <v>0</v>
      </c>
      <c r="G21" s="13">
        <v>0</v>
      </c>
      <c r="H21" s="153"/>
    </row>
    <row r="22" spans="1:8" x14ac:dyDescent="0.25">
      <c r="A22" s="173"/>
      <c r="B22" s="153"/>
      <c r="C22" s="46" t="s">
        <v>11</v>
      </c>
      <c r="D22" s="13">
        <f t="shared" ref="D22" si="17">SUM(D18:D21)</f>
        <v>134.80000000000001</v>
      </c>
      <c r="E22" s="13">
        <f t="shared" ref="E22:F22" si="18">SUM(E18:E21)</f>
        <v>134.80000000000001</v>
      </c>
      <c r="F22" s="13">
        <f t="shared" si="18"/>
        <v>134.80000000000001</v>
      </c>
      <c r="G22" s="13">
        <f t="shared" si="2"/>
        <v>100</v>
      </c>
      <c r="H22" s="153"/>
    </row>
    <row r="23" spans="1:8" x14ac:dyDescent="0.25">
      <c r="A23" s="172" t="s">
        <v>39</v>
      </c>
      <c r="B23" s="152" t="s">
        <v>110</v>
      </c>
      <c r="C23" s="48" t="s">
        <v>7</v>
      </c>
      <c r="D23" s="15">
        <v>0</v>
      </c>
      <c r="E23" s="15">
        <v>0</v>
      </c>
      <c r="F23" s="15">
        <v>0</v>
      </c>
      <c r="G23" s="13">
        <v>0</v>
      </c>
      <c r="H23" s="152" t="s">
        <v>111</v>
      </c>
    </row>
    <row r="24" spans="1:8" x14ac:dyDescent="0.25">
      <c r="A24" s="173"/>
      <c r="B24" s="153"/>
      <c r="C24" s="48" t="s">
        <v>8</v>
      </c>
      <c r="D24" s="13">
        <v>2197.1</v>
      </c>
      <c r="E24" s="13">
        <v>2197.1</v>
      </c>
      <c r="F24" s="13">
        <v>2197.1</v>
      </c>
      <c r="G24" s="13">
        <f t="shared" si="2"/>
        <v>100</v>
      </c>
      <c r="H24" s="153"/>
    </row>
    <row r="25" spans="1:8" x14ac:dyDescent="0.25">
      <c r="A25" s="173"/>
      <c r="B25" s="153"/>
      <c r="C25" s="48" t="s">
        <v>9</v>
      </c>
      <c r="D25" s="13">
        <v>17.8</v>
      </c>
      <c r="E25" s="13">
        <v>17.8</v>
      </c>
      <c r="F25" s="13">
        <v>17.8</v>
      </c>
      <c r="G25" s="13">
        <v>0</v>
      </c>
      <c r="H25" s="153"/>
    </row>
    <row r="26" spans="1:8" x14ac:dyDescent="0.25">
      <c r="A26" s="173"/>
      <c r="B26" s="153"/>
      <c r="C26" s="47" t="s">
        <v>10</v>
      </c>
      <c r="D26" s="13">
        <v>0</v>
      </c>
      <c r="E26" s="13">
        <v>0</v>
      </c>
      <c r="F26" s="13">
        <v>0</v>
      </c>
      <c r="G26" s="13">
        <v>0</v>
      </c>
      <c r="H26" s="153"/>
    </row>
    <row r="27" spans="1:8" x14ac:dyDescent="0.25">
      <c r="A27" s="173"/>
      <c r="B27" s="153"/>
      <c r="C27" s="46" t="s">
        <v>11</v>
      </c>
      <c r="D27" s="13">
        <f t="shared" ref="D27" si="19">SUM(D23:D26)</f>
        <v>2214.9</v>
      </c>
      <c r="E27" s="13">
        <f t="shared" ref="E27:F27" si="20">SUM(E23:E26)</f>
        <v>2214.9</v>
      </c>
      <c r="F27" s="13">
        <f t="shared" si="20"/>
        <v>2214.9</v>
      </c>
      <c r="G27" s="13">
        <f t="shared" si="2"/>
        <v>100</v>
      </c>
      <c r="H27" s="153"/>
    </row>
    <row r="28" spans="1:8" x14ac:dyDescent="0.25">
      <c r="A28" s="162" t="s">
        <v>15</v>
      </c>
      <c r="B28" s="117" t="s">
        <v>112</v>
      </c>
      <c r="C28" s="48" t="s">
        <v>7</v>
      </c>
      <c r="D28" s="15">
        <v>3.1</v>
      </c>
      <c r="E28" s="15">
        <v>3.1</v>
      </c>
      <c r="F28" s="15">
        <v>3.1</v>
      </c>
      <c r="G28" s="13">
        <f t="shared" si="2"/>
        <v>100</v>
      </c>
      <c r="H28" s="117" t="s">
        <v>237</v>
      </c>
    </row>
    <row r="29" spans="1:8" x14ac:dyDescent="0.25">
      <c r="A29" s="162"/>
      <c r="B29" s="117"/>
      <c r="C29" s="48" t="s">
        <v>8</v>
      </c>
      <c r="D29" s="13">
        <v>0</v>
      </c>
      <c r="E29" s="13">
        <v>0</v>
      </c>
      <c r="F29" s="13">
        <v>0</v>
      </c>
      <c r="G29" s="13">
        <v>0</v>
      </c>
      <c r="H29" s="117"/>
    </row>
    <row r="30" spans="1:8" x14ac:dyDescent="0.25">
      <c r="A30" s="162"/>
      <c r="B30" s="117"/>
      <c r="C30" s="48" t="s">
        <v>9</v>
      </c>
      <c r="D30" s="13">
        <v>0</v>
      </c>
      <c r="E30" s="13">
        <v>0</v>
      </c>
      <c r="F30" s="13">
        <v>0</v>
      </c>
      <c r="G30" s="13">
        <v>0</v>
      </c>
      <c r="H30" s="117"/>
    </row>
    <row r="31" spans="1:8" x14ac:dyDescent="0.25">
      <c r="A31" s="162"/>
      <c r="B31" s="117"/>
      <c r="C31" s="47" t="s">
        <v>10</v>
      </c>
      <c r="D31" s="13">
        <v>0</v>
      </c>
      <c r="E31" s="13">
        <v>0</v>
      </c>
      <c r="F31" s="13">
        <v>0</v>
      </c>
      <c r="G31" s="13">
        <v>0</v>
      </c>
      <c r="H31" s="117"/>
    </row>
    <row r="32" spans="1:8" x14ac:dyDescent="0.25">
      <c r="A32" s="162"/>
      <c r="B32" s="117"/>
      <c r="C32" s="43" t="s">
        <v>11</v>
      </c>
      <c r="D32" s="13">
        <f t="shared" ref="D32" si="21">SUM(D28:D31)</f>
        <v>3.1</v>
      </c>
      <c r="E32" s="13">
        <f t="shared" ref="E32:F32" si="22">SUM(E28:E31)</f>
        <v>3.1</v>
      </c>
      <c r="F32" s="13">
        <f t="shared" si="22"/>
        <v>3.1</v>
      </c>
      <c r="G32" s="13">
        <f t="shared" si="2"/>
        <v>100</v>
      </c>
      <c r="H32" s="117"/>
    </row>
    <row r="33" spans="1:8" ht="21.95" customHeight="1" x14ac:dyDescent="0.25">
      <c r="A33" s="172" t="s">
        <v>113</v>
      </c>
      <c r="B33" s="152" t="s">
        <v>114</v>
      </c>
      <c r="C33" s="48" t="s">
        <v>7</v>
      </c>
      <c r="D33" s="15">
        <v>0</v>
      </c>
      <c r="E33" s="15">
        <v>0</v>
      </c>
      <c r="F33" s="15">
        <v>0</v>
      </c>
      <c r="G33" s="13">
        <v>0</v>
      </c>
      <c r="H33" s="152" t="s">
        <v>298</v>
      </c>
    </row>
    <row r="34" spans="1:8" ht="21.95" customHeight="1" x14ac:dyDescent="0.25">
      <c r="A34" s="173"/>
      <c r="B34" s="153"/>
      <c r="C34" s="48" t="s">
        <v>8</v>
      </c>
      <c r="D34" s="13">
        <v>0</v>
      </c>
      <c r="E34" s="13">
        <v>0</v>
      </c>
      <c r="F34" s="13">
        <v>0</v>
      </c>
      <c r="G34" s="13">
        <v>0</v>
      </c>
      <c r="H34" s="153"/>
    </row>
    <row r="35" spans="1:8" ht="21.95" customHeight="1" x14ac:dyDescent="0.25">
      <c r="A35" s="173"/>
      <c r="B35" s="153"/>
      <c r="C35" s="48" t="s">
        <v>9</v>
      </c>
      <c r="D35" s="13">
        <v>71</v>
      </c>
      <c r="E35" s="13">
        <v>71</v>
      </c>
      <c r="F35" s="13">
        <v>70.900000000000006</v>
      </c>
      <c r="G35" s="13">
        <f t="shared" si="2"/>
        <v>99.859154929577471</v>
      </c>
      <c r="H35" s="153"/>
    </row>
    <row r="36" spans="1:8" ht="21.95" customHeight="1" x14ac:dyDescent="0.25">
      <c r="A36" s="173"/>
      <c r="B36" s="153"/>
      <c r="C36" s="47" t="s">
        <v>10</v>
      </c>
      <c r="D36" s="13">
        <v>0</v>
      </c>
      <c r="E36" s="13">
        <v>0</v>
      </c>
      <c r="F36" s="13">
        <v>0</v>
      </c>
      <c r="G36" s="13">
        <v>0</v>
      </c>
      <c r="H36" s="153"/>
    </row>
    <row r="37" spans="1:8" ht="21.95" customHeight="1" x14ac:dyDescent="0.25">
      <c r="A37" s="173"/>
      <c r="B37" s="153"/>
      <c r="C37" s="46" t="s">
        <v>11</v>
      </c>
      <c r="D37" s="13">
        <f t="shared" ref="D37" si="23">SUM(D33:D36)</f>
        <v>71</v>
      </c>
      <c r="E37" s="13">
        <f t="shared" ref="E37:F37" si="24">SUM(E33:E36)</f>
        <v>71</v>
      </c>
      <c r="F37" s="13">
        <f t="shared" si="24"/>
        <v>70.900000000000006</v>
      </c>
      <c r="G37" s="13">
        <f t="shared" si="2"/>
        <v>99.859154929577471</v>
      </c>
      <c r="H37" s="153"/>
    </row>
    <row r="38" spans="1:8" x14ac:dyDescent="0.25">
      <c r="A38" s="166" t="s">
        <v>17</v>
      </c>
      <c r="B38" s="110" t="s">
        <v>115</v>
      </c>
      <c r="C38" s="48" t="s">
        <v>7</v>
      </c>
      <c r="D38" s="13">
        <f t="shared" ref="D38" si="25">D43</f>
        <v>0</v>
      </c>
      <c r="E38" s="13">
        <f t="shared" ref="E38:F41" si="26">E43</f>
        <v>0</v>
      </c>
      <c r="F38" s="13">
        <f t="shared" si="26"/>
        <v>0</v>
      </c>
      <c r="G38" s="13">
        <v>0</v>
      </c>
      <c r="H38" s="126"/>
    </row>
    <row r="39" spans="1:8" x14ac:dyDescent="0.25">
      <c r="A39" s="167"/>
      <c r="B39" s="111"/>
      <c r="C39" s="48" t="s">
        <v>8</v>
      </c>
      <c r="D39" s="13">
        <f t="shared" ref="D39" si="27">D44</f>
        <v>0</v>
      </c>
      <c r="E39" s="13">
        <f t="shared" si="26"/>
        <v>0</v>
      </c>
      <c r="F39" s="13">
        <f t="shared" si="26"/>
        <v>0</v>
      </c>
      <c r="G39" s="13">
        <v>0</v>
      </c>
      <c r="H39" s="127"/>
    </row>
    <row r="40" spans="1:8" x14ac:dyDescent="0.25">
      <c r="A40" s="167"/>
      <c r="B40" s="111"/>
      <c r="C40" s="48" t="s">
        <v>9</v>
      </c>
      <c r="D40" s="13">
        <f t="shared" ref="D40" si="28">D45</f>
        <v>245</v>
      </c>
      <c r="E40" s="13">
        <f t="shared" si="26"/>
        <v>245</v>
      </c>
      <c r="F40" s="13">
        <f t="shared" si="26"/>
        <v>244.6</v>
      </c>
      <c r="G40" s="13">
        <f t="shared" si="2"/>
        <v>99.836734693877546</v>
      </c>
      <c r="H40" s="127"/>
    </row>
    <row r="41" spans="1:8" x14ac:dyDescent="0.25">
      <c r="A41" s="167"/>
      <c r="B41" s="111"/>
      <c r="C41" s="47" t="s">
        <v>10</v>
      </c>
      <c r="D41" s="13">
        <f t="shared" ref="D41" si="29">D46</f>
        <v>0</v>
      </c>
      <c r="E41" s="13">
        <f t="shared" si="26"/>
        <v>0</v>
      </c>
      <c r="F41" s="13">
        <f t="shared" si="26"/>
        <v>0</v>
      </c>
      <c r="G41" s="13">
        <v>0</v>
      </c>
      <c r="H41" s="127"/>
    </row>
    <row r="42" spans="1:8" x14ac:dyDescent="0.25">
      <c r="A42" s="168"/>
      <c r="B42" s="112"/>
      <c r="C42" s="44" t="s">
        <v>11</v>
      </c>
      <c r="D42" s="14">
        <f t="shared" ref="D42" si="30">SUM(D38:D41)</f>
        <v>245</v>
      </c>
      <c r="E42" s="14">
        <f t="shared" ref="E42:F42" si="31">SUM(E38:E41)</f>
        <v>245</v>
      </c>
      <c r="F42" s="14">
        <f t="shared" si="31"/>
        <v>244.6</v>
      </c>
      <c r="G42" s="14">
        <f t="shared" si="2"/>
        <v>99.836734693877546</v>
      </c>
      <c r="H42" s="128"/>
    </row>
    <row r="43" spans="1:8" ht="15" customHeight="1" x14ac:dyDescent="0.25">
      <c r="A43" s="118" t="s">
        <v>19</v>
      </c>
      <c r="B43" s="117" t="s">
        <v>116</v>
      </c>
      <c r="C43" s="48" t="s">
        <v>7</v>
      </c>
      <c r="D43" s="15">
        <v>0</v>
      </c>
      <c r="E43" s="15">
        <v>0</v>
      </c>
      <c r="F43" s="15">
        <v>0</v>
      </c>
      <c r="G43" s="13">
        <v>0</v>
      </c>
      <c r="H43" s="114" t="s">
        <v>299</v>
      </c>
    </row>
    <row r="44" spans="1:8" x14ac:dyDescent="0.25">
      <c r="A44" s="118"/>
      <c r="B44" s="117"/>
      <c r="C44" s="48" t="s">
        <v>8</v>
      </c>
      <c r="D44" s="15">
        <v>0</v>
      </c>
      <c r="E44" s="15">
        <v>0</v>
      </c>
      <c r="F44" s="15">
        <v>0</v>
      </c>
      <c r="G44" s="13">
        <v>0</v>
      </c>
      <c r="H44" s="114"/>
    </row>
    <row r="45" spans="1:8" x14ac:dyDescent="0.25">
      <c r="A45" s="118"/>
      <c r="B45" s="117"/>
      <c r="C45" s="48" t="s">
        <v>9</v>
      </c>
      <c r="D45" s="15">
        <v>245</v>
      </c>
      <c r="E45" s="15">
        <v>245</v>
      </c>
      <c r="F45" s="15">
        <v>244.6</v>
      </c>
      <c r="G45" s="13">
        <f t="shared" si="2"/>
        <v>99.836734693877546</v>
      </c>
      <c r="H45" s="114"/>
    </row>
    <row r="46" spans="1:8" x14ac:dyDescent="0.25">
      <c r="A46" s="118"/>
      <c r="B46" s="117"/>
      <c r="C46" s="47" t="s">
        <v>10</v>
      </c>
      <c r="D46" s="15">
        <v>0</v>
      </c>
      <c r="E46" s="15">
        <v>0</v>
      </c>
      <c r="F46" s="15">
        <v>0</v>
      </c>
      <c r="G46" s="13">
        <v>0</v>
      </c>
      <c r="H46" s="114"/>
    </row>
    <row r="47" spans="1:8" x14ac:dyDescent="0.25">
      <c r="A47" s="118"/>
      <c r="B47" s="117"/>
      <c r="C47" s="43" t="s">
        <v>11</v>
      </c>
      <c r="D47" s="13">
        <f t="shared" ref="D47" si="32">SUM(D43:D46)</f>
        <v>245</v>
      </c>
      <c r="E47" s="13">
        <f t="shared" ref="E47:F47" si="33">SUM(E43:E46)</f>
        <v>245</v>
      </c>
      <c r="F47" s="13">
        <f t="shared" si="33"/>
        <v>244.6</v>
      </c>
      <c r="G47" s="13">
        <f t="shared" si="2"/>
        <v>99.836734693877546</v>
      </c>
      <c r="H47" s="114"/>
    </row>
  </sheetData>
  <mergeCells count="31">
    <mergeCell ref="A3:A7"/>
    <mergeCell ref="B3:B7"/>
    <mergeCell ref="H3:H7"/>
    <mergeCell ref="A1:B2"/>
    <mergeCell ref="C1:C2"/>
    <mergeCell ref="H1:H2"/>
    <mergeCell ref="D1:G1"/>
    <mergeCell ref="H8:H12"/>
    <mergeCell ref="A18:A22"/>
    <mergeCell ref="B18:B22"/>
    <mergeCell ref="H18:H22"/>
    <mergeCell ref="A13:A17"/>
    <mergeCell ref="B13:B17"/>
    <mergeCell ref="H13:H17"/>
    <mergeCell ref="A8:A12"/>
    <mergeCell ref="B8:B12"/>
    <mergeCell ref="H23:H27"/>
    <mergeCell ref="A28:A32"/>
    <mergeCell ref="B28:B32"/>
    <mergeCell ref="H28:H32"/>
    <mergeCell ref="A33:A37"/>
    <mergeCell ref="B33:B37"/>
    <mergeCell ref="H33:H37"/>
    <mergeCell ref="A23:A27"/>
    <mergeCell ref="B23:B27"/>
    <mergeCell ref="A43:A47"/>
    <mergeCell ref="B43:B47"/>
    <mergeCell ref="H43:H47"/>
    <mergeCell ref="A38:A42"/>
    <mergeCell ref="B38:B42"/>
    <mergeCell ref="H38:H42"/>
  </mergeCells>
  <pageMargins left="0.7" right="0.7" top="0.75" bottom="0.75" header="0.3" footer="0.3"/>
  <pageSetup paperSize="9" scale="76" fitToHeight="0" orientation="landscape" r:id="rId1"/>
  <rowBreaks count="1" manualBreakCount="1">
    <brk id="37" max="1638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47"/>
  <sheetViews>
    <sheetView topLeftCell="A22" zoomScaleNormal="100" workbookViewId="0">
      <selection activeCell="H43" sqref="H43:H47"/>
    </sheetView>
  </sheetViews>
  <sheetFormatPr defaultRowHeight="15" x14ac:dyDescent="0.25"/>
  <cols>
    <col min="1" max="1" width="4.42578125" bestFit="1" customWidth="1"/>
    <col min="2" max="2" width="44.85546875" customWidth="1"/>
    <col min="3" max="3" width="20.85546875" customWidth="1"/>
    <col min="4" max="4" width="14.5703125" style="68" bestFit="1" customWidth="1"/>
    <col min="5" max="7" width="12.85546875" customWidth="1"/>
    <col min="8" max="8" width="40.7109375" customWidth="1"/>
  </cols>
  <sheetData>
    <row r="1" spans="1:8" ht="15" customHeight="1" x14ac:dyDescent="0.25">
      <c r="A1" s="95" t="s">
        <v>0</v>
      </c>
      <c r="B1" s="95"/>
      <c r="C1" s="95" t="s">
        <v>1</v>
      </c>
      <c r="D1" s="98" t="s">
        <v>243</v>
      </c>
      <c r="E1" s="99"/>
      <c r="F1" s="99"/>
      <c r="G1" s="100"/>
      <c r="H1" s="96" t="s">
        <v>2</v>
      </c>
    </row>
    <row r="2" spans="1:8" ht="38.25" x14ac:dyDescent="0.25">
      <c r="A2" s="95"/>
      <c r="B2" s="95"/>
      <c r="C2" s="95"/>
      <c r="D2" s="70" t="s">
        <v>244</v>
      </c>
      <c r="E2" s="4" t="s">
        <v>276</v>
      </c>
      <c r="F2" s="4" t="s">
        <v>4</v>
      </c>
      <c r="G2" s="4" t="s">
        <v>5</v>
      </c>
      <c r="H2" s="97"/>
    </row>
    <row r="3" spans="1:8" ht="15" customHeight="1" x14ac:dyDescent="0.25">
      <c r="A3" s="96" t="s">
        <v>117</v>
      </c>
      <c r="B3" s="103" t="s">
        <v>118</v>
      </c>
      <c r="C3" s="48" t="s">
        <v>7</v>
      </c>
      <c r="D3" s="13">
        <f t="shared" ref="D3" si="0">D8+D33</f>
        <v>0</v>
      </c>
      <c r="E3" s="13">
        <f t="shared" ref="E3:F6" si="1">E8+E33</f>
        <v>0</v>
      </c>
      <c r="F3" s="13">
        <f t="shared" si="1"/>
        <v>0</v>
      </c>
      <c r="G3" s="13">
        <v>0</v>
      </c>
      <c r="H3" s="117"/>
    </row>
    <row r="4" spans="1:8" ht="15" customHeight="1" x14ac:dyDescent="0.25">
      <c r="A4" s="96"/>
      <c r="B4" s="103">
        <v>0</v>
      </c>
      <c r="C4" s="48" t="s">
        <v>8</v>
      </c>
      <c r="D4" s="13">
        <f t="shared" ref="D4" si="2">D9+D34</f>
        <v>195.6</v>
      </c>
      <c r="E4" s="13">
        <f t="shared" si="1"/>
        <v>195.6</v>
      </c>
      <c r="F4" s="13">
        <f t="shared" si="1"/>
        <v>195.6</v>
      </c>
      <c r="G4" s="13">
        <f t="shared" ref="G4:G47" si="3">F4/E4*100</f>
        <v>100</v>
      </c>
      <c r="H4" s="117"/>
    </row>
    <row r="5" spans="1:8" ht="15" customHeight="1" x14ac:dyDescent="0.25">
      <c r="A5" s="96"/>
      <c r="B5" s="103">
        <v>0</v>
      </c>
      <c r="C5" s="48" t="s">
        <v>9</v>
      </c>
      <c r="D5" s="13">
        <f t="shared" ref="D5" si="4">D10+D35</f>
        <v>453.4</v>
      </c>
      <c r="E5" s="13">
        <f t="shared" si="1"/>
        <v>453.4</v>
      </c>
      <c r="F5" s="13">
        <f t="shared" si="1"/>
        <v>453.4</v>
      </c>
      <c r="G5" s="13">
        <f t="shared" si="3"/>
        <v>100</v>
      </c>
      <c r="H5" s="117"/>
    </row>
    <row r="6" spans="1:8" ht="15" customHeight="1" x14ac:dyDescent="0.25">
      <c r="A6" s="96"/>
      <c r="B6" s="103"/>
      <c r="C6" s="47" t="s">
        <v>10</v>
      </c>
      <c r="D6" s="13">
        <f t="shared" ref="D6" si="5">D11+D36</f>
        <v>0</v>
      </c>
      <c r="E6" s="13">
        <f t="shared" si="1"/>
        <v>0</v>
      </c>
      <c r="F6" s="13">
        <f t="shared" si="1"/>
        <v>0</v>
      </c>
      <c r="G6" s="13">
        <v>0</v>
      </c>
      <c r="H6" s="117"/>
    </row>
    <row r="7" spans="1:8" ht="15" customHeight="1" x14ac:dyDescent="0.25">
      <c r="A7" s="96"/>
      <c r="B7" s="103"/>
      <c r="C7" s="44" t="s">
        <v>11</v>
      </c>
      <c r="D7" s="14">
        <f t="shared" ref="D7" si="6">SUM(D3:D6)</f>
        <v>649</v>
      </c>
      <c r="E7" s="14">
        <f t="shared" ref="E7:F7" si="7">SUM(E3:E6)</f>
        <v>649</v>
      </c>
      <c r="F7" s="14">
        <f t="shared" si="7"/>
        <v>649</v>
      </c>
      <c r="G7" s="13">
        <f t="shared" si="3"/>
        <v>100</v>
      </c>
      <c r="H7" s="117"/>
    </row>
    <row r="8" spans="1:8" ht="21.95" customHeight="1" x14ac:dyDescent="0.25">
      <c r="A8" s="166" t="s">
        <v>12</v>
      </c>
      <c r="B8" s="169" t="s">
        <v>119</v>
      </c>
      <c r="C8" s="48" t="s">
        <v>7</v>
      </c>
      <c r="D8" s="15">
        <f t="shared" ref="D8" si="8">D13+D18+D23+D28</f>
        <v>0</v>
      </c>
      <c r="E8" s="15">
        <f t="shared" ref="E8:F11" si="9">E13+E18+E23+E28</f>
        <v>0</v>
      </c>
      <c r="F8" s="15">
        <f t="shared" si="9"/>
        <v>0</v>
      </c>
      <c r="G8" s="13">
        <v>0</v>
      </c>
      <c r="H8" s="152"/>
    </row>
    <row r="9" spans="1:8" ht="21.95" customHeight="1" x14ac:dyDescent="0.25">
      <c r="A9" s="167"/>
      <c r="B9" s="170"/>
      <c r="C9" s="48" t="s">
        <v>8</v>
      </c>
      <c r="D9" s="15">
        <f t="shared" ref="D9" si="10">D14+D19+D24+D29</f>
        <v>97.8</v>
      </c>
      <c r="E9" s="15">
        <f t="shared" si="9"/>
        <v>97.8</v>
      </c>
      <c r="F9" s="15">
        <f t="shared" si="9"/>
        <v>97.8</v>
      </c>
      <c r="G9" s="13">
        <f t="shared" si="3"/>
        <v>100</v>
      </c>
      <c r="H9" s="153"/>
    </row>
    <row r="10" spans="1:8" ht="21.95" customHeight="1" x14ac:dyDescent="0.25">
      <c r="A10" s="167"/>
      <c r="B10" s="170"/>
      <c r="C10" s="48" t="s">
        <v>9</v>
      </c>
      <c r="D10" s="15">
        <f t="shared" ref="D10" si="11">D15+D20+D25+D30</f>
        <v>226.7</v>
      </c>
      <c r="E10" s="15">
        <f t="shared" si="9"/>
        <v>226.7</v>
      </c>
      <c r="F10" s="15">
        <f t="shared" si="9"/>
        <v>226.7</v>
      </c>
      <c r="G10" s="13">
        <f t="shared" si="3"/>
        <v>100</v>
      </c>
      <c r="H10" s="153"/>
    </row>
    <row r="11" spans="1:8" ht="21.95" customHeight="1" x14ac:dyDescent="0.25">
      <c r="A11" s="167"/>
      <c r="B11" s="170"/>
      <c r="C11" s="47" t="s">
        <v>10</v>
      </c>
      <c r="D11" s="15">
        <f t="shared" ref="D11" si="12">D16+D21+D26+D31</f>
        <v>0</v>
      </c>
      <c r="E11" s="15">
        <f t="shared" si="9"/>
        <v>0</v>
      </c>
      <c r="F11" s="15">
        <f t="shared" si="9"/>
        <v>0</v>
      </c>
      <c r="G11" s="13">
        <v>0</v>
      </c>
      <c r="H11" s="153"/>
    </row>
    <row r="12" spans="1:8" ht="21.95" customHeight="1" x14ac:dyDescent="0.25">
      <c r="A12" s="167"/>
      <c r="B12" s="170"/>
      <c r="C12" s="45" t="s">
        <v>11</v>
      </c>
      <c r="D12" s="14">
        <f t="shared" ref="D12" si="13">SUM(D8:D11)</f>
        <v>324.5</v>
      </c>
      <c r="E12" s="14">
        <f t="shared" ref="E12:F12" si="14">SUM(E8:E11)</f>
        <v>324.5</v>
      </c>
      <c r="F12" s="14">
        <f t="shared" si="14"/>
        <v>324.5</v>
      </c>
      <c r="G12" s="14">
        <f t="shared" si="3"/>
        <v>100</v>
      </c>
      <c r="H12" s="153"/>
    </row>
    <row r="13" spans="1:8" ht="21.95" customHeight="1" x14ac:dyDescent="0.25">
      <c r="A13" s="172" t="s">
        <v>33</v>
      </c>
      <c r="B13" s="196" t="s">
        <v>120</v>
      </c>
      <c r="C13" s="48" t="s">
        <v>7</v>
      </c>
      <c r="D13" s="15">
        <v>0</v>
      </c>
      <c r="E13" s="15">
        <v>0</v>
      </c>
      <c r="F13" s="15">
        <v>0</v>
      </c>
      <c r="G13" s="13">
        <v>0</v>
      </c>
      <c r="H13" s="152" t="s">
        <v>300</v>
      </c>
    </row>
    <row r="14" spans="1:8" ht="21.95" customHeight="1" x14ac:dyDescent="0.25">
      <c r="A14" s="173"/>
      <c r="B14" s="197"/>
      <c r="C14" s="48" t="s">
        <v>8</v>
      </c>
      <c r="D14" s="13">
        <v>0</v>
      </c>
      <c r="E14" s="13">
        <v>0</v>
      </c>
      <c r="F14" s="13">
        <v>0</v>
      </c>
      <c r="G14" s="13">
        <v>0</v>
      </c>
      <c r="H14" s="153"/>
    </row>
    <row r="15" spans="1:8" ht="21.95" customHeight="1" x14ac:dyDescent="0.25">
      <c r="A15" s="173"/>
      <c r="B15" s="197"/>
      <c r="C15" s="48" t="s">
        <v>9</v>
      </c>
      <c r="D15" s="13">
        <v>10</v>
      </c>
      <c r="E15" s="13">
        <v>10</v>
      </c>
      <c r="F15" s="13">
        <v>10</v>
      </c>
      <c r="G15" s="13">
        <f t="shared" si="3"/>
        <v>100</v>
      </c>
      <c r="H15" s="153"/>
    </row>
    <row r="16" spans="1:8" ht="21.95" customHeight="1" x14ac:dyDescent="0.25">
      <c r="A16" s="173"/>
      <c r="B16" s="197"/>
      <c r="C16" s="47" t="s">
        <v>10</v>
      </c>
      <c r="D16" s="13">
        <v>0</v>
      </c>
      <c r="E16" s="13">
        <v>0</v>
      </c>
      <c r="F16" s="13">
        <v>0</v>
      </c>
      <c r="G16" s="13">
        <v>0</v>
      </c>
      <c r="H16" s="153"/>
    </row>
    <row r="17" spans="1:8" ht="21.95" customHeight="1" x14ac:dyDescent="0.25">
      <c r="A17" s="173"/>
      <c r="B17" s="197"/>
      <c r="C17" s="46" t="s">
        <v>11</v>
      </c>
      <c r="D17" s="14">
        <f t="shared" ref="D17" si="15">SUM(D13:D16)</f>
        <v>10</v>
      </c>
      <c r="E17" s="14">
        <f t="shared" ref="E17:F17" si="16">SUM(E13:E16)</f>
        <v>10</v>
      </c>
      <c r="F17" s="14">
        <f t="shared" si="16"/>
        <v>10</v>
      </c>
      <c r="G17" s="13">
        <f t="shared" si="3"/>
        <v>100</v>
      </c>
      <c r="H17" s="153"/>
    </row>
    <row r="18" spans="1:8" ht="30" customHeight="1" x14ac:dyDescent="0.25">
      <c r="A18" s="172" t="s">
        <v>15</v>
      </c>
      <c r="B18" s="152" t="s">
        <v>121</v>
      </c>
      <c r="C18" s="48" t="s">
        <v>7</v>
      </c>
      <c r="D18" s="13">
        <v>0</v>
      </c>
      <c r="E18" s="13">
        <v>0</v>
      </c>
      <c r="F18" s="13">
        <v>0</v>
      </c>
      <c r="G18" s="13">
        <v>0</v>
      </c>
      <c r="H18" s="152" t="s">
        <v>256</v>
      </c>
    </row>
    <row r="19" spans="1:8" ht="30" customHeight="1" x14ac:dyDescent="0.25">
      <c r="A19" s="173"/>
      <c r="B19" s="153"/>
      <c r="C19" s="48" t="s">
        <v>8</v>
      </c>
      <c r="D19" s="13">
        <v>48.9</v>
      </c>
      <c r="E19" s="13">
        <v>48.9</v>
      </c>
      <c r="F19" s="13">
        <v>48.9</v>
      </c>
      <c r="G19" s="13">
        <f t="shared" si="3"/>
        <v>100</v>
      </c>
      <c r="H19" s="153"/>
    </row>
    <row r="20" spans="1:8" ht="30" customHeight="1" x14ac:dyDescent="0.25">
      <c r="A20" s="173"/>
      <c r="B20" s="153"/>
      <c r="C20" s="48" t="s">
        <v>9</v>
      </c>
      <c r="D20" s="13">
        <v>93.4</v>
      </c>
      <c r="E20" s="13">
        <v>93.4</v>
      </c>
      <c r="F20" s="13">
        <v>93.4</v>
      </c>
      <c r="G20" s="13">
        <f t="shared" si="3"/>
        <v>100</v>
      </c>
      <c r="H20" s="153"/>
    </row>
    <row r="21" spans="1:8" ht="30" customHeight="1" x14ac:dyDescent="0.25">
      <c r="A21" s="173"/>
      <c r="B21" s="153"/>
      <c r="C21" s="47" t="s">
        <v>10</v>
      </c>
      <c r="D21" s="13">
        <v>0</v>
      </c>
      <c r="E21" s="13">
        <v>0</v>
      </c>
      <c r="F21" s="13">
        <v>0</v>
      </c>
      <c r="G21" s="13">
        <v>0</v>
      </c>
      <c r="H21" s="153"/>
    </row>
    <row r="22" spans="1:8" ht="30" customHeight="1" x14ac:dyDescent="0.25">
      <c r="A22" s="174"/>
      <c r="B22" s="154"/>
      <c r="C22" s="46" t="s">
        <v>11</v>
      </c>
      <c r="D22" s="14">
        <f t="shared" ref="D22" si="17">SUM(D18:D21)</f>
        <v>142.30000000000001</v>
      </c>
      <c r="E22" s="14">
        <f t="shared" ref="E22:F22" si="18">SUM(E18:E21)</f>
        <v>142.30000000000001</v>
      </c>
      <c r="F22" s="14">
        <f t="shared" si="18"/>
        <v>142.30000000000001</v>
      </c>
      <c r="G22" s="13">
        <f t="shared" si="3"/>
        <v>100</v>
      </c>
      <c r="H22" s="154"/>
    </row>
    <row r="23" spans="1:8" x14ac:dyDescent="0.25">
      <c r="A23" s="172" t="s">
        <v>122</v>
      </c>
      <c r="B23" s="152" t="s">
        <v>123</v>
      </c>
      <c r="C23" s="48" t="s">
        <v>7</v>
      </c>
      <c r="D23" s="13">
        <v>0</v>
      </c>
      <c r="E23" s="13">
        <v>0</v>
      </c>
      <c r="F23" s="13">
        <v>0</v>
      </c>
      <c r="G23" s="13">
        <v>0</v>
      </c>
      <c r="H23" s="152" t="s">
        <v>301</v>
      </c>
    </row>
    <row r="24" spans="1:8" x14ac:dyDescent="0.25">
      <c r="A24" s="173"/>
      <c r="B24" s="153"/>
      <c r="C24" s="48" t="s">
        <v>8</v>
      </c>
      <c r="D24" s="13">
        <v>0</v>
      </c>
      <c r="E24" s="13">
        <v>0</v>
      </c>
      <c r="F24" s="13">
        <v>0</v>
      </c>
      <c r="G24" s="13">
        <v>0</v>
      </c>
      <c r="H24" s="153"/>
    </row>
    <row r="25" spans="1:8" x14ac:dyDescent="0.25">
      <c r="A25" s="173"/>
      <c r="B25" s="153"/>
      <c r="C25" s="48" t="s">
        <v>9</v>
      </c>
      <c r="D25" s="13">
        <v>10</v>
      </c>
      <c r="E25" s="13">
        <v>10</v>
      </c>
      <c r="F25" s="13">
        <v>10</v>
      </c>
      <c r="G25" s="13">
        <f t="shared" si="3"/>
        <v>100</v>
      </c>
      <c r="H25" s="153"/>
    </row>
    <row r="26" spans="1:8" x14ac:dyDescent="0.25">
      <c r="A26" s="173"/>
      <c r="B26" s="153"/>
      <c r="C26" s="47" t="s">
        <v>10</v>
      </c>
      <c r="D26" s="13">
        <v>0</v>
      </c>
      <c r="E26" s="13">
        <v>0</v>
      </c>
      <c r="F26" s="13">
        <v>0</v>
      </c>
      <c r="G26" s="13">
        <v>0</v>
      </c>
      <c r="H26" s="153"/>
    </row>
    <row r="27" spans="1:8" x14ac:dyDescent="0.25">
      <c r="A27" s="174"/>
      <c r="B27" s="154"/>
      <c r="C27" s="46" t="s">
        <v>11</v>
      </c>
      <c r="D27" s="14">
        <f t="shared" ref="D27" si="19">SUM(D23:D26)</f>
        <v>10</v>
      </c>
      <c r="E27" s="14">
        <f t="shared" ref="E27:F27" si="20">SUM(E23:E26)</f>
        <v>10</v>
      </c>
      <c r="F27" s="14">
        <f t="shared" si="20"/>
        <v>10</v>
      </c>
      <c r="G27" s="13">
        <f t="shared" si="3"/>
        <v>100</v>
      </c>
      <c r="H27" s="154"/>
    </row>
    <row r="28" spans="1:8" ht="20.100000000000001" customHeight="1" x14ac:dyDescent="0.25">
      <c r="A28" s="172" t="s">
        <v>124</v>
      </c>
      <c r="B28" s="145" t="s">
        <v>125</v>
      </c>
      <c r="C28" s="48" t="s">
        <v>7</v>
      </c>
      <c r="D28" s="13">
        <v>0</v>
      </c>
      <c r="E28" s="13">
        <v>0</v>
      </c>
      <c r="F28" s="13">
        <v>0</v>
      </c>
      <c r="G28" s="13">
        <v>0</v>
      </c>
      <c r="H28" s="152" t="s">
        <v>302</v>
      </c>
    </row>
    <row r="29" spans="1:8" ht="20.100000000000001" customHeight="1" x14ac:dyDescent="0.25">
      <c r="A29" s="173"/>
      <c r="B29" s="146"/>
      <c r="C29" s="48" t="s">
        <v>8</v>
      </c>
      <c r="D29" s="13">
        <v>48.9</v>
      </c>
      <c r="E29" s="13">
        <v>48.9</v>
      </c>
      <c r="F29" s="13">
        <v>48.9</v>
      </c>
      <c r="G29" s="13">
        <f t="shared" si="3"/>
        <v>100</v>
      </c>
      <c r="H29" s="153"/>
    </row>
    <row r="30" spans="1:8" ht="20.100000000000001" customHeight="1" x14ac:dyDescent="0.25">
      <c r="A30" s="173"/>
      <c r="B30" s="146"/>
      <c r="C30" s="48" t="s">
        <v>9</v>
      </c>
      <c r="D30" s="13">
        <v>113.3</v>
      </c>
      <c r="E30" s="13">
        <v>113.3</v>
      </c>
      <c r="F30" s="13">
        <v>113.3</v>
      </c>
      <c r="G30" s="13">
        <f t="shared" si="3"/>
        <v>100</v>
      </c>
      <c r="H30" s="153"/>
    </row>
    <row r="31" spans="1:8" ht="20.100000000000001" customHeight="1" x14ac:dyDescent="0.25">
      <c r="A31" s="173"/>
      <c r="B31" s="146"/>
      <c r="C31" s="47" t="s">
        <v>10</v>
      </c>
      <c r="D31" s="13">
        <v>0</v>
      </c>
      <c r="E31" s="13">
        <v>0</v>
      </c>
      <c r="F31" s="13">
        <v>0</v>
      </c>
      <c r="G31" s="13">
        <v>0</v>
      </c>
      <c r="H31" s="153"/>
    </row>
    <row r="32" spans="1:8" ht="20.100000000000001" customHeight="1" x14ac:dyDescent="0.25">
      <c r="A32" s="174"/>
      <c r="B32" s="147"/>
      <c r="C32" s="44" t="s">
        <v>11</v>
      </c>
      <c r="D32" s="14">
        <f t="shared" ref="D32" si="21">SUM(D28:D31)</f>
        <v>162.19999999999999</v>
      </c>
      <c r="E32" s="14">
        <f t="shared" ref="E32:F32" si="22">SUM(E28:E31)</f>
        <v>162.19999999999999</v>
      </c>
      <c r="F32" s="14">
        <f t="shared" si="22"/>
        <v>162.19999999999999</v>
      </c>
      <c r="G32" s="13">
        <f t="shared" si="3"/>
        <v>100</v>
      </c>
      <c r="H32" s="154"/>
    </row>
    <row r="33" spans="1:8" x14ac:dyDescent="0.25">
      <c r="A33" s="123" t="s">
        <v>17</v>
      </c>
      <c r="B33" s="145" t="s">
        <v>126</v>
      </c>
      <c r="C33" s="48" t="s">
        <v>7</v>
      </c>
      <c r="D33" s="15">
        <f t="shared" ref="D33" si="23">D38+D43</f>
        <v>0</v>
      </c>
      <c r="E33" s="15">
        <f t="shared" ref="E33:F36" si="24">E38+E43</f>
        <v>0</v>
      </c>
      <c r="F33" s="15">
        <f t="shared" si="24"/>
        <v>0</v>
      </c>
      <c r="G33" s="13">
        <v>0</v>
      </c>
      <c r="H33" s="152"/>
    </row>
    <row r="34" spans="1:8" x14ac:dyDescent="0.25">
      <c r="A34" s="124"/>
      <c r="B34" s="146"/>
      <c r="C34" s="48" t="s">
        <v>8</v>
      </c>
      <c r="D34" s="15">
        <f t="shared" ref="D34" si="25">D39+D44</f>
        <v>97.8</v>
      </c>
      <c r="E34" s="15">
        <f t="shared" si="24"/>
        <v>97.8</v>
      </c>
      <c r="F34" s="15">
        <f t="shared" si="24"/>
        <v>97.8</v>
      </c>
      <c r="G34" s="13">
        <f t="shared" si="3"/>
        <v>100</v>
      </c>
      <c r="H34" s="153"/>
    </row>
    <row r="35" spans="1:8" x14ac:dyDescent="0.25">
      <c r="A35" s="124"/>
      <c r="B35" s="146"/>
      <c r="C35" s="48" t="s">
        <v>9</v>
      </c>
      <c r="D35" s="15">
        <f t="shared" ref="D35" si="26">D40+D45</f>
        <v>226.7</v>
      </c>
      <c r="E35" s="15">
        <f t="shared" si="24"/>
        <v>226.7</v>
      </c>
      <c r="F35" s="15">
        <f t="shared" si="24"/>
        <v>226.7</v>
      </c>
      <c r="G35" s="13">
        <f t="shared" si="3"/>
        <v>100</v>
      </c>
      <c r="H35" s="153"/>
    </row>
    <row r="36" spans="1:8" x14ac:dyDescent="0.25">
      <c r="A36" s="124"/>
      <c r="B36" s="146"/>
      <c r="C36" s="47" t="s">
        <v>10</v>
      </c>
      <c r="D36" s="15">
        <f t="shared" ref="D36" si="27">D41+D46</f>
        <v>0</v>
      </c>
      <c r="E36" s="15">
        <f t="shared" si="24"/>
        <v>0</v>
      </c>
      <c r="F36" s="15">
        <f t="shared" si="24"/>
        <v>0</v>
      </c>
      <c r="G36" s="13">
        <v>0</v>
      </c>
      <c r="H36" s="153"/>
    </row>
    <row r="37" spans="1:8" x14ac:dyDescent="0.25">
      <c r="A37" s="125"/>
      <c r="B37" s="147"/>
      <c r="C37" s="44" t="s">
        <v>11</v>
      </c>
      <c r="D37" s="14">
        <f t="shared" ref="D37" si="28">SUM(D33:D36)</f>
        <v>324.5</v>
      </c>
      <c r="E37" s="14">
        <f t="shared" ref="E37:F37" si="29">SUM(E33:E36)</f>
        <v>324.5</v>
      </c>
      <c r="F37" s="14">
        <f t="shared" si="29"/>
        <v>324.5</v>
      </c>
      <c r="G37" s="13">
        <f t="shared" si="3"/>
        <v>100</v>
      </c>
      <c r="H37" s="154"/>
    </row>
    <row r="38" spans="1:8" ht="29.1" customHeight="1" x14ac:dyDescent="0.25">
      <c r="A38" s="123" t="s">
        <v>64</v>
      </c>
      <c r="B38" s="145" t="s">
        <v>127</v>
      </c>
      <c r="C38" s="48" t="s">
        <v>7</v>
      </c>
      <c r="D38" s="15">
        <v>0</v>
      </c>
      <c r="E38" s="15">
        <v>0</v>
      </c>
      <c r="F38" s="15">
        <v>0</v>
      </c>
      <c r="G38" s="13">
        <v>0</v>
      </c>
      <c r="H38" s="152" t="s">
        <v>257</v>
      </c>
    </row>
    <row r="39" spans="1:8" ht="29.1" customHeight="1" x14ac:dyDescent="0.25">
      <c r="A39" s="124"/>
      <c r="B39" s="146"/>
      <c r="C39" s="48" t="s">
        <v>8</v>
      </c>
      <c r="D39" s="15">
        <v>97.8</v>
      </c>
      <c r="E39" s="15">
        <v>97.8</v>
      </c>
      <c r="F39" s="15">
        <v>97.8</v>
      </c>
      <c r="G39" s="13">
        <f t="shared" si="3"/>
        <v>100</v>
      </c>
      <c r="H39" s="153"/>
    </row>
    <row r="40" spans="1:8" ht="29.1" customHeight="1" x14ac:dyDescent="0.25">
      <c r="A40" s="124"/>
      <c r="B40" s="146"/>
      <c r="C40" s="48" t="s">
        <v>9</v>
      </c>
      <c r="D40" s="15">
        <v>186.7</v>
      </c>
      <c r="E40" s="15">
        <v>186.7</v>
      </c>
      <c r="F40" s="15">
        <v>186.7</v>
      </c>
      <c r="G40" s="13">
        <f t="shared" si="3"/>
        <v>100</v>
      </c>
      <c r="H40" s="153"/>
    </row>
    <row r="41" spans="1:8" ht="29.1" customHeight="1" x14ac:dyDescent="0.25">
      <c r="A41" s="124"/>
      <c r="B41" s="146"/>
      <c r="C41" s="47" t="s">
        <v>10</v>
      </c>
      <c r="D41" s="15">
        <v>0</v>
      </c>
      <c r="E41" s="15">
        <v>0</v>
      </c>
      <c r="F41" s="15">
        <v>0</v>
      </c>
      <c r="G41" s="13">
        <v>0</v>
      </c>
      <c r="H41" s="153"/>
    </row>
    <row r="42" spans="1:8" ht="29.1" customHeight="1" x14ac:dyDescent="0.25">
      <c r="A42" s="125"/>
      <c r="B42" s="147"/>
      <c r="C42" s="44" t="s">
        <v>11</v>
      </c>
      <c r="D42" s="14">
        <f t="shared" ref="D42" si="30">SUM(D38:D41)</f>
        <v>284.5</v>
      </c>
      <c r="E42" s="14">
        <f t="shared" ref="E42:F42" si="31">SUM(E38:E41)</f>
        <v>284.5</v>
      </c>
      <c r="F42" s="14">
        <f t="shared" si="31"/>
        <v>284.5</v>
      </c>
      <c r="G42" s="13">
        <f t="shared" si="3"/>
        <v>100</v>
      </c>
      <c r="H42" s="154"/>
    </row>
    <row r="43" spans="1:8" ht="23.1" customHeight="1" x14ac:dyDescent="0.25">
      <c r="A43" s="172" t="s">
        <v>67</v>
      </c>
      <c r="B43" s="145" t="s">
        <v>128</v>
      </c>
      <c r="C43" s="48" t="s">
        <v>7</v>
      </c>
      <c r="D43" s="15">
        <v>0</v>
      </c>
      <c r="E43" s="15">
        <v>0</v>
      </c>
      <c r="F43" s="15">
        <v>0</v>
      </c>
      <c r="G43" s="13">
        <v>0</v>
      </c>
      <c r="H43" s="152" t="s">
        <v>303</v>
      </c>
    </row>
    <row r="44" spans="1:8" ht="23.1" customHeight="1" x14ac:dyDescent="0.25">
      <c r="A44" s="173"/>
      <c r="B44" s="146"/>
      <c r="C44" s="48" t="s">
        <v>8</v>
      </c>
      <c r="D44" s="15">
        <v>0</v>
      </c>
      <c r="E44" s="15">
        <v>0</v>
      </c>
      <c r="F44" s="15">
        <v>0</v>
      </c>
      <c r="G44" s="13">
        <v>0</v>
      </c>
      <c r="H44" s="153"/>
    </row>
    <row r="45" spans="1:8" ht="23.1" customHeight="1" x14ac:dyDescent="0.25">
      <c r="A45" s="173"/>
      <c r="B45" s="146"/>
      <c r="C45" s="48" t="s">
        <v>9</v>
      </c>
      <c r="D45" s="15">
        <v>40</v>
      </c>
      <c r="E45" s="15">
        <v>40</v>
      </c>
      <c r="F45" s="15">
        <v>40</v>
      </c>
      <c r="G45" s="13">
        <f t="shared" si="3"/>
        <v>100</v>
      </c>
      <c r="H45" s="153"/>
    </row>
    <row r="46" spans="1:8" ht="23.1" customHeight="1" x14ac:dyDescent="0.25">
      <c r="A46" s="173"/>
      <c r="B46" s="146"/>
      <c r="C46" s="47" t="s">
        <v>10</v>
      </c>
      <c r="D46" s="15">
        <v>0</v>
      </c>
      <c r="E46" s="15">
        <v>0</v>
      </c>
      <c r="F46" s="15">
        <v>0</v>
      </c>
      <c r="G46" s="13">
        <v>0</v>
      </c>
      <c r="H46" s="153"/>
    </row>
    <row r="47" spans="1:8" ht="23.1" customHeight="1" x14ac:dyDescent="0.25">
      <c r="A47" s="174"/>
      <c r="B47" s="147"/>
      <c r="C47" s="44" t="s">
        <v>11</v>
      </c>
      <c r="D47" s="14">
        <f t="shared" ref="D47" si="32">SUM(D43:D46)</f>
        <v>40</v>
      </c>
      <c r="E47" s="14">
        <f t="shared" ref="E47:F47" si="33">SUM(E43:E46)</f>
        <v>40</v>
      </c>
      <c r="F47" s="14">
        <f t="shared" si="33"/>
        <v>40</v>
      </c>
      <c r="G47" s="13">
        <f t="shared" si="3"/>
        <v>100</v>
      </c>
      <c r="H47" s="154"/>
    </row>
  </sheetData>
  <mergeCells count="31">
    <mergeCell ref="A1:B2"/>
    <mergeCell ref="C1:C2"/>
    <mergeCell ref="H1:H2"/>
    <mergeCell ref="D1:G1"/>
    <mergeCell ref="A8:A12"/>
    <mergeCell ref="B8:B12"/>
    <mergeCell ref="H8:H12"/>
    <mergeCell ref="A3:A7"/>
    <mergeCell ref="B3:B7"/>
    <mergeCell ref="H3:H7"/>
    <mergeCell ref="H28:H32"/>
    <mergeCell ref="A23:A27"/>
    <mergeCell ref="B23:B27"/>
    <mergeCell ref="H23:H27"/>
    <mergeCell ref="A28:A32"/>
    <mergeCell ref="B28:B32"/>
    <mergeCell ref="A18:A22"/>
    <mergeCell ref="B18:B22"/>
    <mergeCell ref="H18:H22"/>
    <mergeCell ref="A13:A17"/>
    <mergeCell ref="B13:B17"/>
    <mergeCell ref="H13:H17"/>
    <mergeCell ref="H43:H47"/>
    <mergeCell ref="A33:A37"/>
    <mergeCell ref="B33:B37"/>
    <mergeCell ref="H33:H37"/>
    <mergeCell ref="A38:A42"/>
    <mergeCell ref="B38:B42"/>
    <mergeCell ref="H38:H42"/>
    <mergeCell ref="A43:A47"/>
    <mergeCell ref="B43:B47"/>
  </mergeCells>
  <pageMargins left="0.7" right="0.7" top="0.75" bottom="0.75" header="0.3" footer="0.3"/>
  <pageSetup paperSize="9" scale="80" fitToHeight="0" orientation="landscape" r:id="rId1"/>
  <rowBreaks count="1" manualBreakCount="1">
    <brk id="22" max="16383"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2"/>
  <sheetViews>
    <sheetView topLeftCell="A4" zoomScaleNormal="100" workbookViewId="0">
      <selection activeCell="H33" sqref="H33:H37"/>
    </sheetView>
  </sheetViews>
  <sheetFormatPr defaultRowHeight="15" x14ac:dyDescent="0.25"/>
  <cols>
    <col min="1" max="1" width="4.85546875" bestFit="1" customWidth="1"/>
    <col min="2" max="2" width="36.85546875" customWidth="1"/>
    <col min="3" max="3" width="19.7109375" customWidth="1"/>
    <col min="4" max="4" width="14.5703125" style="68" bestFit="1" customWidth="1"/>
    <col min="5" max="7" width="12.85546875" customWidth="1"/>
    <col min="8" max="8" width="62.140625" customWidth="1"/>
  </cols>
  <sheetData>
    <row r="1" spans="1:8" ht="15" customHeight="1" x14ac:dyDescent="0.25">
      <c r="A1" s="95" t="s">
        <v>0</v>
      </c>
      <c r="B1" s="95"/>
      <c r="C1" s="95" t="s">
        <v>1</v>
      </c>
      <c r="D1" s="98" t="s">
        <v>243</v>
      </c>
      <c r="E1" s="99"/>
      <c r="F1" s="99"/>
      <c r="G1" s="100"/>
      <c r="H1" s="96" t="s">
        <v>2</v>
      </c>
    </row>
    <row r="2" spans="1:8" ht="38.25" x14ac:dyDescent="0.25">
      <c r="A2" s="95"/>
      <c r="B2" s="95"/>
      <c r="C2" s="95"/>
      <c r="D2" s="70" t="s">
        <v>244</v>
      </c>
      <c r="E2" s="4" t="s">
        <v>276</v>
      </c>
      <c r="F2" s="4" t="s">
        <v>4</v>
      </c>
      <c r="G2" s="4" t="s">
        <v>5</v>
      </c>
      <c r="H2" s="97"/>
    </row>
    <row r="3" spans="1:8" ht="15" customHeight="1" x14ac:dyDescent="0.25">
      <c r="A3" s="96" t="s">
        <v>129</v>
      </c>
      <c r="B3" s="103" t="s">
        <v>130</v>
      </c>
      <c r="C3" s="36" t="s">
        <v>7</v>
      </c>
      <c r="D3" s="13">
        <f t="shared" ref="D3" si="0">D8+D33+D43</f>
        <v>0</v>
      </c>
      <c r="E3" s="13">
        <f t="shared" ref="E3:F6" si="1">E8+E33+E43</f>
        <v>0</v>
      </c>
      <c r="F3" s="13">
        <f t="shared" si="1"/>
        <v>0</v>
      </c>
      <c r="G3" s="13">
        <v>0</v>
      </c>
      <c r="H3" s="149"/>
    </row>
    <row r="4" spans="1:8" ht="15" customHeight="1" x14ac:dyDescent="0.25">
      <c r="A4" s="96"/>
      <c r="B4" s="103">
        <v>0</v>
      </c>
      <c r="C4" s="36" t="s">
        <v>8</v>
      </c>
      <c r="D4" s="13">
        <f t="shared" ref="D4" si="2">D9+D34+D44</f>
        <v>0</v>
      </c>
      <c r="E4" s="13">
        <f t="shared" si="1"/>
        <v>0</v>
      </c>
      <c r="F4" s="13">
        <f t="shared" si="1"/>
        <v>0</v>
      </c>
      <c r="G4" s="13">
        <v>0</v>
      </c>
      <c r="H4" s="149"/>
    </row>
    <row r="5" spans="1:8" ht="15" customHeight="1" x14ac:dyDescent="0.25">
      <c r="A5" s="96"/>
      <c r="B5" s="103">
        <v>0</v>
      </c>
      <c r="C5" s="36" t="s">
        <v>9</v>
      </c>
      <c r="D5" s="13">
        <f t="shared" ref="D5" si="3">D10+D35+D45</f>
        <v>28063.4</v>
      </c>
      <c r="E5" s="13">
        <f t="shared" si="1"/>
        <v>28063.4</v>
      </c>
      <c r="F5" s="13">
        <f t="shared" si="1"/>
        <v>27374.7</v>
      </c>
      <c r="G5" s="13">
        <f t="shared" ref="G5:G52" si="4">F5/E5*100</f>
        <v>97.54591389496639</v>
      </c>
      <c r="H5" s="149"/>
    </row>
    <row r="6" spans="1:8" ht="15" customHeight="1" x14ac:dyDescent="0.25">
      <c r="A6" s="96"/>
      <c r="B6" s="103"/>
      <c r="C6" s="28" t="s">
        <v>10</v>
      </c>
      <c r="D6" s="13">
        <f t="shared" ref="D6" si="5">D11+D36+D46</f>
        <v>0</v>
      </c>
      <c r="E6" s="13">
        <f t="shared" si="1"/>
        <v>0</v>
      </c>
      <c r="F6" s="13">
        <f t="shared" si="1"/>
        <v>0</v>
      </c>
      <c r="G6" s="13">
        <v>0</v>
      </c>
      <c r="H6" s="149"/>
    </row>
    <row r="7" spans="1:8" ht="15" customHeight="1" x14ac:dyDescent="0.25">
      <c r="A7" s="96"/>
      <c r="B7" s="103"/>
      <c r="C7" s="29" t="s">
        <v>11</v>
      </c>
      <c r="D7" s="14">
        <f t="shared" ref="D7" si="6">SUM(D3:D6)</f>
        <v>28063.4</v>
      </c>
      <c r="E7" s="14">
        <f t="shared" ref="E7:F7" si="7">SUM(E3:E6)</f>
        <v>28063.4</v>
      </c>
      <c r="F7" s="14">
        <f t="shared" si="7"/>
        <v>27374.7</v>
      </c>
      <c r="G7" s="14">
        <f t="shared" si="4"/>
        <v>97.54591389496639</v>
      </c>
      <c r="H7" s="149"/>
    </row>
    <row r="8" spans="1:8" x14ac:dyDescent="0.25">
      <c r="A8" s="95" t="s">
        <v>12</v>
      </c>
      <c r="B8" s="103" t="s">
        <v>131</v>
      </c>
      <c r="C8" s="36" t="s">
        <v>7</v>
      </c>
      <c r="D8" s="15">
        <f t="shared" ref="D8" si="8">D13+D18+D23+D28</f>
        <v>0</v>
      </c>
      <c r="E8" s="15">
        <f t="shared" ref="E8:F11" si="9">E13+E18+E23+E28</f>
        <v>0</v>
      </c>
      <c r="F8" s="15">
        <f t="shared" si="9"/>
        <v>0</v>
      </c>
      <c r="G8" s="13">
        <v>0</v>
      </c>
      <c r="H8" s="149"/>
    </row>
    <row r="9" spans="1:8" x14ac:dyDescent="0.25">
      <c r="A9" s="95"/>
      <c r="B9" s="103"/>
      <c r="C9" s="36" t="s">
        <v>8</v>
      </c>
      <c r="D9" s="15">
        <f t="shared" ref="D9" si="10">D14+D19+D24+D29</f>
        <v>0</v>
      </c>
      <c r="E9" s="15">
        <f t="shared" si="9"/>
        <v>0</v>
      </c>
      <c r="F9" s="15">
        <f t="shared" si="9"/>
        <v>0</v>
      </c>
      <c r="G9" s="13">
        <v>0</v>
      </c>
      <c r="H9" s="149"/>
    </row>
    <row r="10" spans="1:8" x14ac:dyDescent="0.25">
      <c r="A10" s="95"/>
      <c r="B10" s="103"/>
      <c r="C10" s="36" t="s">
        <v>9</v>
      </c>
      <c r="D10" s="15">
        <f t="shared" ref="D10" si="11">D15+D20+D25+D30</f>
        <v>2165.1999999999998</v>
      </c>
      <c r="E10" s="15">
        <f t="shared" si="9"/>
        <v>2165.1999999999998</v>
      </c>
      <c r="F10" s="15">
        <f t="shared" si="9"/>
        <v>2148.6999999999998</v>
      </c>
      <c r="G10" s="13">
        <f t="shared" si="4"/>
        <v>99.237945686310738</v>
      </c>
      <c r="H10" s="149"/>
    </row>
    <row r="11" spans="1:8" x14ac:dyDescent="0.25">
      <c r="A11" s="95"/>
      <c r="B11" s="103"/>
      <c r="C11" s="28" t="s">
        <v>10</v>
      </c>
      <c r="D11" s="15">
        <f t="shared" ref="D11" si="12">D16+D21+D26+D31</f>
        <v>0</v>
      </c>
      <c r="E11" s="15">
        <f t="shared" si="9"/>
        <v>0</v>
      </c>
      <c r="F11" s="15">
        <f t="shared" si="9"/>
        <v>0</v>
      </c>
      <c r="G11" s="13">
        <v>0</v>
      </c>
      <c r="H11" s="149"/>
    </row>
    <row r="12" spans="1:8" x14ac:dyDescent="0.25">
      <c r="A12" s="95"/>
      <c r="B12" s="103"/>
      <c r="C12" s="29" t="s">
        <v>11</v>
      </c>
      <c r="D12" s="14">
        <f t="shared" ref="D12" si="13">SUM(D8:D11)</f>
        <v>2165.1999999999998</v>
      </c>
      <c r="E12" s="14">
        <f t="shared" ref="E12:F12" si="14">SUM(E8:E11)</f>
        <v>2165.1999999999998</v>
      </c>
      <c r="F12" s="14">
        <f t="shared" si="14"/>
        <v>2148.6999999999998</v>
      </c>
      <c r="G12" s="14">
        <f t="shared" si="4"/>
        <v>99.237945686310738</v>
      </c>
      <c r="H12" s="149"/>
    </row>
    <row r="13" spans="1:8" ht="20.100000000000001" customHeight="1" x14ac:dyDescent="0.25">
      <c r="A13" s="162" t="s">
        <v>31</v>
      </c>
      <c r="B13" s="117" t="s">
        <v>132</v>
      </c>
      <c r="C13" s="36" t="s">
        <v>7</v>
      </c>
      <c r="D13" s="15">
        <v>0</v>
      </c>
      <c r="E13" s="15">
        <v>0</v>
      </c>
      <c r="F13" s="15">
        <v>0</v>
      </c>
      <c r="G13" s="13">
        <v>0</v>
      </c>
      <c r="H13" s="117" t="s">
        <v>304</v>
      </c>
    </row>
    <row r="14" spans="1:8" ht="20.100000000000001" customHeight="1" x14ac:dyDescent="0.25">
      <c r="A14" s="162"/>
      <c r="B14" s="117"/>
      <c r="C14" s="36" t="s">
        <v>8</v>
      </c>
      <c r="D14" s="13">
        <v>0</v>
      </c>
      <c r="E14" s="13">
        <v>0</v>
      </c>
      <c r="F14" s="13">
        <v>0</v>
      </c>
      <c r="G14" s="13">
        <v>0</v>
      </c>
      <c r="H14" s="117"/>
    </row>
    <row r="15" spans="1:8" ht="20.100000000000001" customHeight="1" x14ac:dyDescent="0.25">
      <c r="A15" s="162"/>
      <c r="B15" s="117"/>
      <c r="C15" s="36" t="s">
        <v>9</v>
      </c>
      <c r="D15" s="13">
        <v>15</v>
      </c>
      <c r="E15" s="13">
        <v>15</v>
      </c>
      <c r="F15" s="13">
        <v>15</v>
      </c>
      <c r="G15" s="13">
        <f t="shared" si="4"/>
        <v>100</v>
      </c>
      <c r="H15" s="117"/>
    </row>
    <row r="16" spans="1:8" ht="20.100000000000001" customHeight="1" x14ac:dyDescent="0.25">
      <c r="A16" s="162"/>
      <c r="B16" s="117"/>
      <c r="C16" s="28" t="s">
        <v>10</v>
      </c>
      <c r="D16" s="13">
        <v>0</v>
      </c>
      <c r="E16" s="13">
        <v>0</v>
      </c>
      <c r="F16" s="13">
        <v>0</v>
      </c>
      <c r="G16" s="13">
        <v>0</v>
      </c>
      <c r="H16" s="117"/>
    </row>
    <row r="17" spans="1:8" ht="20.100000000000001" customHeight="1" x14ac:dyDescent="0.25">
      <c r="A17" s="162"/>
      <c r="B17" s="117"/>
      <c r="C17" s="27" t="s">
        <v>11</v>
      </c>
      <c r="D17" s="13">
        <f t="shared" ref="D17" si="15">SUM(D13:D16)</f>
        <v>15</v>
      </c>
      <c r="E17" s="13">
        <f t="shared" ref="E17:F17" si="16">SUM(E13:E16)</f>
        <v>15</v>
      </c>
      <c r="F17" s="13">
        <f t="shared" si="16"/>
        <v>15</v>
      </c>
      <c r="G17" s="13">
        <f t="shared" si="4"/>
        <v>100</v>
      </c>
      <c r="H17" s="117"/>
    </row>
    <row r="18" spans="1:8" ht="18" customHeight="1" x14ac:dyDescent="0.25">
      <c r="A18" s="162" t="s">
        <v>33</v>
      </c>
      <c r="B18" s="117" t="s">
        <v>133</v>
      </c>
      <c r="C18" s="36" t="str">
        <f t="shared" ref="C18:C27" si="17">C8</f>
        <v>федеральный бюджет</v>
      </c>
      <c r="D18" s="13">
        <v>0</v>
      </c>
      <c r="E18" s="13">
        <v>0</v>
      </c>
      <c r="F18" s="13">
        <v>0</v>
      </c>
      <c r="G18" s="13">
        <v>0</v>
      </c>
      <c r="H18" s="117" t="s">
        <v>305</v>
      </c>
    </row>
    <row r="19" spans="1:8" ht="18" customHeight="1" x14ac:dyDescent="0.25">
      <c r="A19" s="201"/>
      <c r="B19" s="199"/>
      <c r="C19" s="36" t="str">
        <f t="shared" si="17"/>
        <v>окружной бюджет</v>
      </c>
      <c r="D19" s="13">
        <v>0</v>
      </c>
      <c r="E19" s="13">
        <v>0</v>
      </c>
      <c r="F19" s="13">
        <v>0</v>
      </c>
      <c r="G19" s="13">
        <v>0</v>
      </c>
      <c r="H19" s="117"/>
    </row>
    <row r="20" spans="1:8" ht="18" customHeight="1" x14ac:dyDescent="0.25">
      <c r="A20" s="201"/>
      <c r="B20" s="199"/>
      <c r="C20" s="36" t="str">
        <f t="shared" si="17"/>
        <v>городской бюджет</v>
      </c>
      <c r="D20" s="13">
        <v>114</v>
      </c>
      <c r="E20" s="13">
        <v>114</v>
      </c>
      <c r="F20" s="13">
        <v>114</v>
      </c>
      <c r="G20" s="13">
        <f t="shared" si="4"/>
        <v>100</v>
      </c>
      <c r="H20" s="117"/>
    </row>
    <row r="21" spans="1:8" ht="18" customHeight="1" x14ac:dyDescent="0.25">
      <c r="A21" s="201"/>
      <c r="B21" s="199"/>
      <c r="C21" s="36" t="str">
        <f t="shared" si="17"/>
        <v>другие источники</v>
      </c>
      <c r="D21" s="13">
        <v>0</v>
      </c>
      <c r="E21" s="13">
        <v>0</v>
      </c>
      <c r="F21" s="13">
        <v>0</v>
      </c>
      <c r="G21" s="13">
        <v>0</v>
      </c>
      <c r="H21" s="117"/>
    </row>
    <row r="22" spans="1:8" ht="18" customHeight="1" x14ac:dyDescent="0.25">
      <c r="A22" s="201"/>
      <c r="B22" s="199"/>
      <c r="C22" s="36" t="str">
        <f t="shared" si="17"/>
        <v>всего:</v>
      </c>
      <c r="D22" s="13">
        <f t="shared" ref="D22" si="18">SUM(D18:D21)</f>
        <v>114</v>
      </c>
      <c r="E22" s="13">
        <f t="shared" ref="E22:F22" si="19">SUM(E18:E21)</f>
        <v>114</v>
      </c>
      <c r="F22" s="13">
        <f t="shared" si="19"/>
        <v>114</v>
      </c>
      <c r="G22" s="13">
        <f t="shared" si="4"/>
        <v>100</v>
      </c>
      <c r="H22" s="117"/>
    </row>
    <row r="23" spans="1:8" ht="15" customHeight="1" x14ac:dyDescent="0.25">
      <c r="A23" s="164" t="s">
        <v>39</v>
      </c>
      <c r="B23" s="117" t="s">
        <v>134</v>
      </c>
      <c r="C23" s="36" t="str">
        <f t="shared" si="17"/>
        <v>федеральный бюджет</v>
      </c>
      <c r="D23" s="13">
        <v>0</v>
      </c>
      <c r="E23" s="13">
        <v>0</v>
      </c>
      <c r="F23" s="13">
        <v>0</v>
      </c>
      <c r="G23" s="13">
        <v>0</v>
      </c>
      <c r="H23" s="117" t="s">
        <v>306</v>
      </c>
    </row>
    <row r="24" spans="1:8" x14ac:dyDescent="0.25">
      <c r="A24" s="198"/>
      <c r="B24" s="199"/>
      <c r="C24" s="36" t="str">
        <f t="shared" si="17"/>
        <v>окружной бюджет</v>
      </c>
      <c r="D24" s="13">
        <v>0</v>
      </c>
      <c r="E24" s="13">
        <v>0</v>
      </c>
      <c r="F24" s="13">
        <v>0</v>
      </c>
      <c r="G24" s="13">
        <v>0</v>
      </c>
      <c r="H24" s="202"/>
    </row>
    <row r="25" spans="1:8" x14ac:dyDescent="0.25">
      <c r="A25" s="198"/>
      <c r="B25" s="199"/>
      <c r="C25" s="36" t="str">
        <f t="shared" si="17"/>
        <v>городской бюджет</v>
      </c>
      <c r="D25" s="13">
        <v>13</v>
      </c>
      <c r="E25" s="13">
        <v>13</v>
      </c>
      <c r="F25" s="13">
        <v>13</v>
      </c>
      <c r="G25" s="13">
        <f t="shared" si="4"/>
        <v>100</v>
      </c>
      <c r="H25" s="202"/>
    </row>
    <row r="26" spans="1:8" x14ac:dyDescent="0.25">
      <c r="A26" s="198"/>
      <c r="B26" s="199"/>
      <c r="C26" s="36" t="str">
        <f t="shared" si="17"/>
        <v>другие источники</v>
      </c>
      <c r="D26" s="13">
        <v>0</v>
      </c>
      <c r="E26" s="13">
        <v>0</v>
      </c>
      <c r="F26" s="13">
        <v>0</v>
      </c>
      <c r="G26" s="13">
        <v>0</v>
      </c>
      <c r="H26" s="202"/>
    </row>
    <row r="27" spans="1:8" x14ac:dyDescent="0.25">
      <c r="A27" s="198"/>
      <c r="B27" s="199"/>
      <c r="C27" s="36" t="str">
        <f t="shared" si="17"/>
        <v>всего:</v>
      </c>
      <c r="D27" s="13">
        <f t="shared" ref="D27" si="20">SUM(D23:D26)</f>
        <v>13</v>
      </c>
      <c r="E27" s="13">
        <f t="shared" ref="E27:F27" si="21">SUM(E23:E26)</f>
        <v>13</v>
      </c>
      <c r="F27" s="13">
        <f t="shared" si="21"/>
        <v>13</v>
      </c>
      <c r="G27" s="13">
        <f t="shared" si="4"/>
        <v>100</v>
      </c>
      <c r="H27" s="202"/>
    </row>
    <row r="28" spans="1:8" x14ac:dyDescent="0.25">
      <c r="A28" s="164" t="s">
        <v>15</v>
      </c>
      <c r="B28" s="117" t="s">
        <v>135</v>
      </c>
      <c r="C28" s="36" t="str">
        <f t="shared" ref="C28:C32" si="22">C23</f>
        <v>федеральный бюджет</v>
      </c>
      <c r="D28" s="13">
        <v>0</v>
      </c>
      <c r="E28" s="13">
        <v>0</v>
      </c>
      <c r="F28" s="13">
        <v>0</v>
      </c>
      <c r="G28" s="13">
        <v>0</v>
      </c>
      <c r="H28" s="155" t="s">
        <v>307</v>
      </c>
    </row>
    <row r="29" spans="1:8" x14ac:dyDescent="0.25">
      <c r="A29" s="198"/>
      <c r="B29" s="199"/>
      <c r="C29" s="36" t="str">
        <f t="shared" si="22"/>
        <v>окружной бюджет</v>
      </c>
      <c r="D29" s="13">
        <v>0</v>
      </c>
      <c r="E29" s="13">
        <v>0</v>
      </c>
      <c r="F29" s="13">
        <v>0</v>
      </c>
      <c r="G29" s="13">
        <v>0</v>
      </c>
      <c r="H29" s="155"/>
    </row>
    <row r="30" spans="1:8" x14ac:dyDescent="0.25">
      <c r="A30" s="198"/>
      <c r="B30" s="199"/>
      <c r="C30" s="36" t="str">
        <f t="shared" si="22"/>
        <v>городской бюджет</v>
      </c>
      <c r="D30" s="13">
        <v>2023.2</v>
      </c>
      <c r="E30" s="13">
        <v>2023.2</v>
      </c>
      <c r="F30" s="13">
        <v>2006.7</v>
      </c>
      <c r="G30" s="13">
        <f t="shared" si="4"/>
        <v>99.184460260972713</v>
      </c>
      <c r="H30" s="155"/>
    </row>
    <row r="31" spans="1:8" x14ac:dyDescent="0.25">
      <c r="A31" s="198"/>
      <c r="B31" s="199"/>
      <c r="C31" s="36" t="str">
        <f t="shared" si="22"/>
        <v>другие источники</v>
      </c>
      <c r="D31" s="13">
        <v>0</v>
      </c>
      <c r="E31" s="13">
        <v>0</v>
      </c>
      <c r="F31" s="13">
        <v>0</v>
      </c>
      <c r="G31" s="13">
        <v>0</v>
      </c>
      <c r="H31" s="155"/>
    </row>
    <row r="32" spans="1:8" x14ac:dyDescent="0.25">
      <c r="A32" s="198"/>
      <c r="B32" s="199"/>
      <c r="C32" s="36" t="str">
        <f t="shared" si="22"/>
        <v>всего:</v>
      </c>
      <c r="D32" s="13">
        <f t="shared" ref="D32" si="23">SUM(D28:D31)</f>
        <v>2023.2</v>
      </c>
      <c r="E32" s="13">
        <f t="shared" ref="E32:F32" si="24">SUM(E28:E31)</f>
        <v>2023.2</v>
      </c>
      <c r="F32" s="13">
        <f t="shared" si="24"/>
        <v>2006.7</v>
      </c>
      <c r="G32" s="13">
        <f t="shared" si="4"/>
        <v>99.184460260972713</v>
      </c>
      <c r="H32" s="155"/>
    </row>
    <row r="33" spans="1:8" x14ac:dyDescent="0.25">
      <c r="A33" s="116" t="s">
        <v>17</v>
      </c>
      <c r="B33" s="103" t="s">
        <v>136</v>
      </c>
      <c r="C33" s="36" t="s">
        <v>7</v>
      </c>
      <c r="D33" s="15">
        <f t="shared" ref="D33" si="25">D38</f>
        <v>0</v>
      </c>
      <c r="E33" s="15">
        <f t="shared" ref="E33:F36" si="26">E38</f>
        <v>0</v>
      </c>
      <c r="F33" s="15">
        <f t="shared" si="26"/>
        <v>0</v>
      </c>
      <c r="G33" s="13">
        <v>0</v>
      </c>
      <c r="H33" s="144"/>
    </row>
    <row r="34" spans="1:8" x14ac:dyDescent="0.25">
      <c r="A34" s="116"/>
      <c r="B34" s="103"/>
      <c r="C34" s="36" t="s">
        <v>8</v>
      </c>
      <c r="D34" s="15">
        <f t="shared" ref="D34" si="27">D39</f>
        <v>0</v>
      </c>
      <c r="E34" s="15">
        <f t="shared" si="26"/>
        <v>0</v>
      </c>
      <c r="F34" s="15">
        <f t="shared" si="26"/>
        <v>0</v>
      </c>
      <c r="G34" s="13">
        <v>0</v>
      </c>
      <c r="H34" s="144"/>
    </row>
    <row r="35" spans="1:8" x14ac:dyDescent="0.25">
      <c r="A35" s="116"/>
      <c r="B35" s="103"/>
      <c r="C35" s="36" t="s">
        <v>9</v>
      </c>
      <c r="D35" s="15">
        <f t="shared" ref="D35" si="28">D40</f>
        <v>2199</v>
      </c>
      <c r="E35" s="15">
        <f t="shared" si="26"/>
        <v>2199</v>
      </c>
      <c r="F35" s="15">
        <f t="shared" si="26"/>
        <v>2199</v>
      </c>
      <c r="G35" s="13">
        <f t="shared" si="4"/>
        <v>100</v>
      </c>
      <c r="H35" s="144"/>
    </row>
    <row r="36" spans="1:8" x14ac:dyDescent="0.25">
      <c r="A36" s="116"/>
      <c r="B36" s="103"/>
      <c r="C36" s="28" t="s">
        <v>10</v>
      </c>
      <c r="D36" s="15">
        <f t="shared" ref="D36" si="29">D41</f>
        <v>0</v>
      </c>
      <c r="E36" s="15">
        <f t="shared" si="26"/>
        <v>0</v>
      </c>
      <c r="F36" s="15">
        <f t="shared" si="26"/>
        <v>0</v>
      </c>
      <c r="G36" s="13">
        <v>0</v>
      </c>
      <c r="H36" s="144"/>
    </row>
    <row r="37" spans="1:8" x14ac:dyDescent="0.25">
      <c r="A37" s="116"/>
      <c r="B37" s="103"/>
      <c r="C37" s="29" t="s">
        <v>11</v>
      </c>
      <c r="D37" s="14">
        <f t="shared" ref="D37" si="30">SUM(D33:D36)</f>
        <v>2199</v>
      </c>
      <c r="E37" s="14">
        <f t="shared" ref="E37:F37" si="31">SUM(E33:E36)</f>
        <v>2199</v>
      </c>
      <c r="F37" s="14">
        <f t="shared" si="31"/>
        <v>2199</v>
      </c>
      <c r="G37" s="14">
        <f t="shared" si="4"/>
        <v>100</v>
      </c>
      <c r="H37" s="144"/>
    </row>
    <row r="38" spans="1:8" ht="24" customHeight="1" x14ac:dyDescent="0.25">
      <c r="A38" s="118" t="s">
        <v>19</v>
      </c>
      <c r="B38" s="117" t="s">
        <v>137</v>
      </c>
      <c r="C38" s="36" t="s">
        <v>7</v>
      </c>
      <c r="D38" s="15">
        <v>0</v>
      </c>
      <c r="E38" s="15">
        <v>0</v>
      </c>
      <c r="F38" s="15">
        <v>0</v>
      </c>
      <c r="G38" s="13">
        <v>0</v>
      </c>
      <c r="H38" s="114" t="s">
        <v>258</v>
      </c>
    </row>
    <row r="39" spans="1:8" ht="24" customHeight="1" x14ac:dyDescent="0.25">
      <c r="A39" s="118"/>
      <c r="B39" s="117"/>
      <c r="C39" s="36" t="s">
        <v>8</v>
      </c>
      <c r="D39" s="15">
        <v>0</v>
      </c>
      <c r="E39" s="15">
        <v>0</v>
      </c>
      <c r="F39" s="15">
        <v>0</v>
      </c>
      <c r="G39" s="13">
        <v>0</v>
      </c>
      <c r="H39" s="114"/>
    </row>
    <row r="40" spans="1:8" ht="24" customHeight="1" x14ac:dyDescent="0.25">
      <c r="A40" s="118"/>
      <c r="B40" s="117"/>
      <c r="C40" s="36" t="s">
        <v>9</v>
      </c>
      <c r="D40" s="15">
        <v>2199</v>
      </c>
      <c r="E40" s="15">
        <v>2199</v>
      </c>
      <c r="F40" s="15">
        <v>2199</v>
      </c>
      <c r="G40" s="13">
        <f t="shared" si="4"/>
        <v>100</v>
      </c>
      <c r="H40" s="114"/>
    </row>
    <row r="41" spans="1:8" ht="24" customHeight="1" x14ac:dyDescent="0.25">
      <c r="A41" s="118"/>
      <c r="B41" s="117"/>
      <c r="C41" s="28" t="s">
        <v>10</v>
      </c>
      <c r="D41" s="15">
        <v>0</v>
      </c>
      <c r="E41" s="15">
        <v>0</v>
      </c>
      <c r="F41" s="15">
        <v>0</v>
      </c>
      <c r="G41" s="13">
        <v>0</v>
      </c>
      <c r="H41" s="114"/>
    </row>
    <row r="42" spans="1:8" ht="24" customHeight="1" x14ac:dyDescent="0.25">
      <c r="A42" s="118"/>
      <c r="B42" s="117"/>
      <c r="C42" s="27" t="s">
        <v>11</v>
      </c>
      <c r="D42" s="13">
        <f t="shared" ref="D42" si="32">SUM(D38:D41)</f>
        <v>2199</v>
      </c>
      <c r="E42" s="13">
        <f t="shared" ref="E42:F42" si="33">SUM(E38:E41)</f>
        <v>2199</v>
      </c>
      <c r="F42" s="13">
        <f t="shared" si="33"/>
        <v>2199</v>
      </c>
      <c r="G42" s="13">
        <f t="shared" si="4"/>
        <v>100</v>
      </c>
      <c r="H42" s="114"/>
    </row>
    <row r="43" spans="1:8" x14ac:dyDescent="0.25">
      <c r="A43" s="116" t="s">
        <v>25</v>
      </c>
      <c r="B43" s="103" t="s">
        <v>26</v>
      </c>
      <c r="C43" s="36" t="s">
        <v>7</v>
      </c>
      <c r="D43" s="15">
        <f t="shared" ref="D43" si="34">D48</f>
        <v>0</v>
      </c>
      <c r="E43" s="15">
        <f t="shared" ref="E43:F46" si="35">E48</f>
        <v>0</v>
      </c>
      <c r="F43" s="15">
        <f t="shared" si="35"/>
        <v>0</v>
      </c>
      <c r="G43" s="13">
        <v>0</v>
      </c>
      <c r="H43" s="149"/>
    </row>
    <row r="44" spans="1:8" x14ac:dyDescent="0.25">
      <c r="A44" s="116"/>
      <c r="B44" s="103"/>
      <c r="C44" s="36" t="s">
        <v>8</v>
      </c>
      <c r="D44" s="15">
        <f t="shared" ref="D44" si="36">D49</f>
        <v>0</v>
      </c>
      <c r="E44" s="15">
        <f t="shared" si="35"/>
        <v>0</v>
      </c>
      <c r="F44" s="15">
        <f t="shared" si="35"/>
        <v>0</v>
      </c>
      <c r="G44" s="13">
        <v>0</v>
      </c>
      <c r="H44" s="149"/>
    </row>
    <row r="45" spans="1:8" x14ac:dyDescent="0.25">
      <c r="A45" s="116"/>
      <c r="B45" s="103"/>
      <c r="C45" s="36" t="s">
        <v>9</v>
      </c>
      <c r="D45" s="15">
        <f t="shared" ref="D45" si="37">D50</f>
        <v>23699.200000000001</v>
      </c>
      <c r="E45" s="15">
        <f t="shared" si="35"/>
        <v>23699.200000000001</v>
      </c>
      <c r="F45" s="15">
        <f t="shared" si="35"/>
        <v>23027</v>
      </c>
      <c r="G45" s="13">
        <f t="shared" si="4"/>
        <v>97.163617337294085</v>
      </c>
      <c r="H45" s="149"/>
    </row>
    <row r="46" spans="1:8" x14ac:dyDescent="0.25">
      <c r="A46" s="116"/>
      <c r="B46" s="103"/>
      <c r="C46" s="28" t="s">
        <v>10</v>
      </c>
      <c r="D46" s="15">
        <f t="shared" ref="D46" si="38">D51</f>
        <v>0</v>
      </c>
      <c r="E46" s="15">
        <f t="shared" si="35"/>
        <v>0</v>
      </c>
      <c r="F46" s="15">
        <f t="shared" si="35"/>
        <v>0</v>
      </c>
      <c r="G46" s="13">
        <v>0</v>
      </c>
      <c r="H46" s="149"/>
    </row>
    <row r="47" spans="1:8" x14ac:dyDescent="0.25">
      <c r="A47" s="116"/>
      <c r="B47" s="103"/>
      <c r="C47" s="29" t="s">
        <v>11</v>
      </c>
      <c r="D47" s="14">
        <f t="shared" ref="D47" si="39">SUM(D43:D46)</f>
        <v>23699.200000000001</v>
      </c>
      <c r="E47" s="14">
        <f t="shared" ref="E47:F47" si="40">SUM(E43:E46)</f>
        <v>23699.200000000001</v>
      </c>
      <c r="F47" s="14">
        <f t="shared" si="40"/>
        <v>23027</v>
      </c>
      <c r="G47" s="14">
        <f t="shared" si="4"/>
        <v>97.163617337294085</v>
      </c>
      <c r="H47" s="200"/>
    </row>
    <row r="48" spans="1:8" x14ac:dyDescent="0.25">
      <c r="A48" s="118" t="s">
        <v>27</v>
      </c>
      <c r="B48" s="117" t="s">
        <v>138</v>
      </c>
      <c r="C48" s="36" t="str">
        <f>C38</f>
        <v>федеральный бюджет</v>
      </c>
      <c r="D48" s="15">
        <v>0</v>
      </c>
      <c r="E48" s="15">
        <v>0</v>
      </c>
      <c r="F48" s="15">
        <v>0</v>
      </c>
      <c r="G48" s="13">
        <v>0</v>
      </c>
      <c r="H48" s="148" t="s">
        <v>139</v>
      </c>
    </row>
    <row r="49" spans="1:8" x14ac:dyDescent="0.25">
      <c r="A49" s="201"/>
      <c r="B49" s="199"/>
      <c r="C49" s="36" t="str">
        <f>C39</f>
        <v>окружной бюджет</v>
      </c>
      <c r="D49" s="15">
        <v>0</v>
      </c>
      <c r="E49" s="15">
        <v>0</v>
      </c>
      <c r="F49" s="15">
        <v>0</v>
      </c>
      <c r="G49" s="13">
        <v>0</v>
      </c>
      <c r="H49" s="148"/>
    </row>
    <row r="50" spans="1:8" x14ac:dyDescent="0.25">
      <c r="A50" s="201"/>
      <c r="B50" s="199"/>
      <c r="C50" s="36" t="str">
        <f>C40</f>
        <v>городской бюджет</v>
      </c>
      <c r="D50" s="15">
        <v>23699.200000000001</v>
      </c>
      <c r="E50" s="15">
        <v>23699.200000000001</v>
      </c>
      <c r="F50" s="15">
        <v>23027</v>
      </c>
      <c r="G50" s="13">
        <f t="shared" si="4"/>
        <v>97.163617337294085</v>
      </c>
      <c r="H50" s="148"/>
    </row>
    <row r="51" spans="1:8" x14ac:dyDescent="0.25">
      <c r="A51" s="201"/>
      <c r="B51" s="199"/>
      <c r="C51" s="36" t="str">
        <f>C41</f>
        <v>другие источники</v>
      </c>
      <c r="D51" s="15">
        <v>0</v>
      </c>
      <c r="E51" s="15">
        <v>0</v>
      </c>
      <c r="F51" s="15">
        <v>0</v>
      </c>
      <c r="G51" s="13">
        <v>0</v>
      </c>
      <c r="H51" s="148"/>
    </row>
    <row r="52" spans="1:8" x14ac:dyDescent="0.25">
      <c r="A52" s="201"/>
      <c r="B52" s="199"/>
      <c r="C52" s="36" t="str">
        <f>C42</f>
        <v>всего:</v>
      </c>
      <c r="D52" s="13">
        <f t="shared" ref="D52" si="41">SUM(D48:D51)</f>
        <v>23699.200000000001</v>
      </c>
      <c r="E52" s="13">
        <f t="shared" ref="E52:F52" si="42">SUM(E48:E51)</f>
        <v>23699.200000000001</v>
      </c>
      <c r="F52" s="13">
        <f t="shared" si="42"/>
        <v>23027</v>
      </c>
      <c r="G52" s="13">
        <f t="shared" si="4"/>
        <v>97.163617337294085</v>
      </c>
      <c r="H52" s="148"/>
    </row>
  </sheetData>
  <mergeCells count="34">
    <mergeCell ref="A3:A7"/>
    <mergeCell ref="B3:B7"/>
    <mergeCell ref="H3:H7"/>
    <mergeCell ref="A1:B2"/>
    <mergeCell ref="C1:C2"/>
    <mergeCell ref="H1:H2"/>
    <mergeCell ref="D1:G1"/>
    <mergeCell ref="A23:A27"/>
    <mergeCell ref="B23:B27"/>
    <mergeCell ref="A8:A12"/>
    <mergeCell ref="B8:B12"/>
    <mergeCell ref="H8:H12"/>
    <mergeCell ref="A18:A22"/>
    <mergeCell ref="B18:B22"/>
    <mergeCell ref="A13:A17"/>
    <mergeCell ref="B13:B17"/>
    <mergeCell ref="H13:H17"/>
    <mergeCell ref="H23:H27"/>
    <mergeCell ref="H18:H22"/>
    <mergeCell ref="A43:A47"/>
    <mergeCell ref="B43:B47"/>
    <mergeCell ref="H43:H47"/>
    <mergeCell ref="H48:H52"/>
    <mergeCell ref="A48:A52"/>
    <mergeCell ref="B48:B52"/>
    <mergeCell ref="A28:A32"/>
    <mergeCell ref="B28:B32"/>
    <mergeCell ref="H28:H32"/>
    <mergeCell ref="A38:A42"/>
    <mergeCell ref="B38:B42"/>
    <mergeCell ref="H38:H42"/>
    <mergeCell ref="A33:A37"/>
    <mergeCell ref="B33:B37"/>
    <mergeCell ref="H33:H37"/>
  </mergeCells>
  <pageMargins left="0.7" right="0.7" top="0.75" bottom="0.75" header="0.3" footer="0.3"/>
  <pageSetup paperSize="9" scale="74" fitToHeight="0" orientation="landscape" r:id="rId1"/>
  <rowBreaks count="1" manualBreakCount="1">
    <brk id="32" max="16383"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2"/>
  <sheetViews>
    <sheetView topLeftCell="A18" zoomScaleNormal="100" workbookViewId="0">
      <selection activeCell="I36" sqref="I36"/>
    </sheetView>
  </sheetViews>
  <sheetFormatPr defaultRowHeight="15" x14ac:dyDescent="0.25"/>
  <cols>
    <col min="1" max="1" width="4.85546875" bestFit="1" customWidth="1"/>
    <col min="2" max="2" width="34.5703125" customWidth="1"/>
    <col min="3" max="3" width="20.7109375" customWidth="1"/>
    <col min="4" max="4" width="14.5703125" style="68" bestFit="1" customWidth="1"/>
    <col min="5" max="7" width="12.85546875" customWidth="1"/>
    <col min="8" max="8" width="55.42578125" customWidth="1"/>
  </cols>
  <sheetData>
    <row r="1" spans="1:8" ht="15" customHeight="1" x14ac:dyDescent="0.25">
      <c r="A1" s="95" t="s">
        <v>0</v>
      </c>
      <c r="B1" s="95"/>
      <c r="C1" s="95" t="s">
        <v>1</v>
      </c>
      <c r="D1" s="98" t="s">
        <v>243</v>
      </c>
      <c r="E1" s="99"/>
      <c r="F1" s="99"/>
      <c r="G1" s="100"/>
      <c r="H1" s="96" t="s">
        <v>2</v>
      </c>
    </row>
    <row r="2" spans="1:8" ht="38.25" x14ac:dyDescent="0.25">
      <c r="A2" s="95"/>
      <c r="B2" s="95"/>
      <c r="C2" s="95"/>
      <c r="D2" s="70" t="s">
        <v>244</v>
      </c>
      <c r="E2" s="4" t="s">
        <v>276</v>
      </c>
      <c r="F2" s="4" t="s">
        <v>4</v>
      </c>
      <c r="G2" s="4" t="s">
        <v>5</v>
      </c>
      <c r="H2" s="97"/>
    </row>
    <row r="3" spans="1:8" ht="15" customHeight="1" x14ac:dyDescent="0.25">
      <c r="A3" s="96" t="s">
        <v>140</v>
      </c>
      <c r="B3" s="103" t="s">
        <v>141</v>
      </c>
      <c r="C3" s="7" t="s">
        <v>7</v>
      </c>
      <c r="D3" s="13">
        <f t="shared" ref="D3" si="0">D8+D23+D43</f>
        <v>0</v>
      </c>
      <c r="E3" s="13">
        <f t="shared" ref="E3" si="1">E8+E23+E43</f>
        <v>0</v>
      </c>
      <c r="F3" s="13">
        <f t="shared" ref="F3:F6" si="2">F8+F23+F43</f>
        <v>0</v>
      </c>
      <c r="G3" s="13">
        <v>0</v>
      </c>
      <c r="H3" s="117"/>
    </row>
    <row r="4" spans="1:8" ht="15" customHeight="1" x14ac:dyDescent="0.25">
      <c r="A4" s="96"/>
      <c r="B4" s="103">
        <v>0</v>
      </c>
      <c r="C4" s="7" t="s">
        <v>8</v>
      </c>
      <c r="D4" s="13">
        <f t="shared" ref="D4" si="3">D9+D24+D44</f>
        <v>2863.8999999999996</v>
      </c>
      <c r="E4" s="13">
        <f t="shared" ref="E4" si="4">E9+E24+E44</f>
        <v>2863.8999999999996</v>
      </c>
      <c r="F4" s="13">
        <f t="shared" si="2"/>
        <v>2863.8999999999996</v>
      </c>
      <c r="G4" s="13">
        <f t="shared" ref="G4:G52" si="5">F4/E4*100</f>
        <v>100</v>
      </c>
      <c r="H4" s="117"/>
    </row>
    <row r="5" spans="1:8" ht="15" customHeight="1" x14ac:dyDescent="0.25">
      <c r="A5" s="96"/>
      <c r="B5" s="103">
        <v>0</v>
      </c>
      <c r="C5" s="7" t="s">
        <v>9</v>
      </c>
      <c r="D5" s="13">
        <f t="shared" ref="D5" si="6">D10+D25+D45</f>
        <v>17498.5</v>
      </c>
      <c r="E5" s="13">
        <f t="shared" ref="E5" si="7">E10+E25+E45</f>
        <v>17498.5</v>
      </c>
      <c r="F5" s="13">
        <f t="shared" si="2"/>
        <v>16790.2</v>
      </c>
      <c r="G5" s="13">
        <f t="shared" si="5"/>
        <v>95.952224476383691</v>
      </c>
      <c r="H5" s="117"/>
    </row>
    <row r="6" spans="1:8" ht="15" customHeight="1" x14ac:dyDescent="0.25">
      <c r="A6" s="96"/>
      <c r="B6" s="103"/>
      <c r="C6" s="11" t="s">
        <v>10</v>
      </c>
      <c r="D6" s="13">
        <f t="shared" ref="D6" si="8">D11+D26+D46</f>
        <v>0</v>
      </c>
      <c r="E6" s="13">
        <f t="shared" ref="E6" si="9">E11+E26+E46</f>
        <v>0</v>
      </c>
      <c r="F6" s="13">
        <f t="shared" si="2"/>
        <v>0</v>
      </c>
      <c r="G6" s="13">
        <v>0</v>
      </c>
      <c r="H6" s="117"/>
    </row>
    <row r="7" spans="1:8" ht="15" customHeight="1" x14ac:dyDescent="0.25">
      <c r="A7" s="96"/>
      <c r="B7" s="103"/>
      <c r="C7" s="12" t="s">
        <v>11</v>
      </c>
      <c r="D7" s="14">
        <f t="shared" ref="D7" si="10">SUM(D3:D6)</f>
        <v>20362.400000000001</v>
      </c>
      <c r="E7" s="14">
        <f t="shared" ref="E7" si="11">SUM(E3:E6)</f>
        <v>20362.400000000001</v>
      </c>
      <c r="F7" s="14">
        <f t="shared" ref="F7" si="12">SUM(F3:F6)</f>
        <v>19654.099999999999</v>
      </c>
      <c r="G7" s="14">
        <f t="shared" si="5"/>
        <v>96.52152987859975</v>
      </c>
      <c r="H7" s="117"/>
    </row>
    <row r="8" spans="1:8" x14ac:dyDescent="0.25">
      <c r="A8" s="116" t="s">
        <v>12</v>
      </c>
      <c r="B8" s="103" t="s">
        <v>142</v>
      </c>
      <c r="C8" s="7" t="s">
        <v>7</v>
      </c>
      <c r="D8" s="15">
        <f t="shared" ref="D8" si="13">D18</f>
        <v>0</v>
      </c>
      <c r="E8" s="15">
        <f t="shared" ref="E8" si="14">E18</f>
        <v>0</v>
      </c>
      <c r="F8" s="15">
        <f t="shared" ref="F8:F11" si="15">F18</f>
        <v>0</v>
      </c>
      <c r="G8" s="13">
        <v>0</v>
      </c>
      <c r="H8" s="117"/>
    </row>
    <row r="9" spans="1:8" x14ac:dyDescent="0.25">
      <c r="A9" s="116"/>
      <c r="B9" s="103"/>
      <c r="C9" s="7" t="s">
        <v>8</v>
      </c>
      <c r="D9" s="15">
        <f t="shared" ref="D9" si="16">D19</f>
        <v>0</v>
      </c>
      <c r="E9" s="15">
        <f t="shared" ref="E9" si="17">E19</f>
        <v>0</v>
      </c>
      <c r="F9" s="15">
        <f t="shared" si="15"/>
        <v>0</v>
      </c>
      <c r="G9" s="13">
        <v>0</v>
      </c>
      <c r="H9" s="117"/>
    </row>
    <row r="10" spans="1:8" x14ac:dyDescent="0.25">
      <c r="A10" s="116"/>
      <c r="B10" s="103"/>
      <c r="C10" s="7" t="s">
        <v>9</v>
      </c>
      <c r="D10" s="15">
        <f t="shared" ref="D10" si="18">D20</f>
        <v>397</v>
      </c>
      <c r="E10" s="15">
        <f t="shared" ref="E10" si="19">E20</f>
        <v>397</v>
      </c>
      <c r="F10" s="15">
        <f>F20</f>
        <v>181</v>
      </c>
      <c r="G10" s="13">
        <f t="shared" si="5"/>
        <v>45.591939546599498</v>
      </c>
      <c r="H10" s="117"/>
    </row>
    <row r="11" spans="1:8" x14ac:dyDescent="0.25">
      <c r="A11" s="116"/>
      <c r="B11" s="103"/>
      <c r="C11" s="11" t="s">
        <v>10</v>
      </c>
      <c r="D11" s="15">
        <f t="shared" ref="D11" si="20">D21</f>
        <v>0</v>
      </c>
      <c r="E11" s="15">
        <f t="shared" ref="E11" si="21">E21</f>
        <v>0</v>
      </c>
      <c r="F11" s="15">
        <f t="shared" si="15"/>
        <v>0</v>
      </c>
      <c r="G11" s="13">
        <v>0</v>
      </c>
      <c r="H11" s="117"/>
    </row>
    <row r="12" spans="1:8" x14ac:dyDescent="0.25">
      <c r="A12" s="116"/>
      <c r="B12" s="103"/>
      <c r="C12" s="12" t="s">
        <v>11</v>
      </c>
      <c r="D12" s="14">
        <f t="shared" ref="D12" si="22">SUM(D8:D11)</f>
        <v>397</v>
      </c>
      <c r="E12" s="14">
        <f t="shared" ref="E12" si="23">SUM(E8:E11)</f>
        <v>397</v>
      </c>
      <c r="F12" s="14">
        <f t="shared" ref="F12" si="24">SUM(F8:F11)</f>
        <v>181</v>
      </c>
      <c r="G12" s="14">
        <f t="shared" si="5"/>
        <v>45.591939546599498</v>
      </c>
      <c r="H12" s="117"/>
    </row>
    <row r="13" spans="1:8" s="30" customFormat="1" ht="15" customHeight="1" x14ac:dyDescent="0.25">
      <c r="A13" s="118" t="s">
        <v>31</v>
      </c>
      <c r="B13" s="117" t="s">
        <v>229</v>
      </c>
      <c r="C13" s="36" t="s">
        <v>7</v>
      </c>
      <c r="D13" s="15">
        <v>0</v>
      </c>
      <c r="E13" s="15">
        <v>0</v>
      </c>
      <c r="F13" s="15">
        <v>0</v>
      </c>
      <c r="G13" s="13">
        <v>0</v>
      </c>
      <c r="H13" s="117" t="s">
        <v>238</v>
      </c>
    </row>
    <row r="14" spans="1:8" s="30" customFormat="1" x14ac:dyDescent="0.25">
      <c r="A14" s="118"/>
      <c r="B14" s="117"/>
      <c r="C14" s="36" t="s">
        <v>8</v>
      </c>
      <c r="D14" s="13">
        <v>0</v>
      </c>
      <c r="E14" s="13">
        <v>0</v>
      </c>
      <c r="F14" s="13">
        <v>0</v>
      </c>
      <c r="G14" s="13">
        <v>0</v>
      </c>
      <c r="H14" s="117"/>
    </row>
    <row r="15" spans="1:8" s="30" customFormat="1" x14ac:dyDescent="0.25">
      <c r="A15" s="118"/>
      <c r="B15" s="117"/>
      <c r="C15" s="36" t="s">
        <v>9</v>
      </c>
      <c r="D15" s="13">
        <v>0</v>
      </c>
      <c r="E15" s="13">
        <v>0</v>
      </c>
      <c r="F15" s="13">
        <v>0</v>
      </c>
      <c r="G15" s="13">
        <v>0</v>
      </c>
      <c r="H15" s="117"/>
    </row>
    <row r="16" spans="1:8" s="30" customFormat="1" x14ac:dyDescent="0.25">
      <c r="A16" s="118"/>
      <c r="B16" s="117"/>
      <c r="C16" s="28" t="s">
        <v>10</v>
      </c>
      <c r="D16" s="13">
        <v>0</v>
      </c>
      <c r="E16" s="13">
        <v>0</v>
      </c>
      <c r="F16" s="13">
        <v>0</v>
      </c>
      <c r="G16" s="13">
        <v>0</v>
      </c>
      <c r="H16" s="117"/>
    </row>
    <row r="17" spans="1:8" s="30" customFormat="1" x14ac:dyDescent="0.25">
      <c r="A17" s="118"/>
      <c r="B17" s="117"/>
      <c r="C17" s="27" t="s">
        <v>11</v>
      </c>
      <c r="D17" s="13">
        <f t="shared" ref="D17" si="25">SUM(D13:D16)</f>
        <v>0</v>
      </c>
      <c r="E17" s="13">
        <f t="shared" ref="E17" si="26">SUM(E13:E16)</f>
        <v>0</v>
      </c>
      <c r="F17" s="13">
        <f t="shared" ref="F17" si="27">SUM(F13:F16)</f>
        <v>0</v>
      </c>
      <c r="G17" s="13">
        <v>0</v>
      </c>
      <c r="H17" s="117"/>
    </row>
    <row r="18" spans="1:8" ht="50.1" customHeight="1" x14ac:dyDescent="0.25">
      <c r="A18" s="118" t="s">
        <v>39</v>
      </c>
      <c r="B18" s="117" t="s">
        <v>143</v>
      </c>
      <c r="C18" s="7" t="s">
        <v>7</v>
      </c>
      <c r="D18" s="15">
        <v>0</v>
      </c>
      <c r="E18" s="15">
        <v>0</v>
      </c>
      <c r="F18" s="15">
        <v>0</v>
      </c>
      <c r="G18" s="13">
        <v>0</v>
      </c>
      <c r="H18" s="117" t="s">
        <v>308</v>
      </c>
    </row>
    <row r="19" spans="1:8" ht="50.1" customHeight="1" x14ac:dyDescent="0.25">
      <c r="A19" s="118"/>
      <c r="B19" s="117"/>
      <c r="C19" s="7" t="s">
        <v>8</v>
      </c>
      <c r="D19" s="13">
        <v>0</v>
      </c>
      <c r="E19" s="13">
        <v>0</v>
      </c>
      <c r="F19" s="13">
        <v>0</v>
      </c>
      <c r="G19" s="13">
        <v>0</v>
      </c>
      <c r="H19" s="117"/>
    </row>
    <row r="20" spans="1:8" ht="50.1" customHeight="1" x14ac:dyDescent="0.25">
      <c r="A20" s="118"/>
      <c r="B20" s="117"/>
      <c r="C20" s="7" t="s">
        <v>9</v>
      </c>
      <c r="D20" s="13">
        <v>397</v>
      </c>
      <c r="E20" s="13">
        <v>397</v>
      </c>
      <c r="F20" s="13">
        <v>181</v>
      </c>
      <c r="G20" s="13">
        <f t="shared" si="5"/>
        <v>45.591939546599498</v>
      </c>
      <c r="H20" s="117"/>
    </row>
    <row r="21" spans="1:8" ht="50.1" customHeight="1" x14ac:dyDescent="0.25">
      <c r="A21" s="118"/>
      <c r="B21" s="117"/>
      <c r="C21" s="11" t="s">
        <v>10</v>
      </c>
      <c r="D21" s="13">
        <v>0</v>
      </c>
      <c r="E21" s="13">
        <v>0</v>
      </c>
      <c r="F21" s="13">
        <v>0</v>
      </c>
      <c r="G21" s="13">
        <v>0</v>
      </c>
      <c r="H21" s="117"/>
    </row>
    <row r="22" spans="1:8" ht="50.1" customHeight="1" x14ac:dyDescent="0.25">
      <c r="A22" s="118"/>
      <c r="B22" s="117"/>
      <c r="C22" s="8" t="s">
        <v>11</v>
      </c>
      <c r="D22" s="13">
        <f t="shared" ref="D22" si="28">SUM(D18:D21)</f>
        <v>397</v>
      </c>
      <c r="E22" s="13">
        <f t="shared" ref="E22" si="29">SUM(E18:E21)</f>
        <v>397</v>
      </c>
      <c r="F22" s="13">
        <f t="shared" ref="F22" si="30">SUM(F18:F21)</f>
        <v>181</v>
      </c>
      <c r="G22" s="13">
        <f t="shared" si="5"/>
        <v>45.591939546599498</v>
      </c>
      <c r="H22" s="117"/>
    </row>
    <row r="23" spans="1:8" ht="15" customHeight="1" x14ac:dyDescent="0.25">
      <c r="A23" s="95" t="s">
        <v>17</v>
      </c>
      <c r="B23" s="203" t="s">
        <v>144</v>
      </c>
      <c r="C23" s="7" t="s">
        <v>7</v>
      </c>
      <c r="D23" s="13">
        <f t="shared" ref="D23" si="31">D28+D33+D38</f>
        <v>0</v>
      </c>
      <c r="E23" s="13">
        <f t="shared" ref="E23" si="32">E28+E33+E38</f>
        <v>0</v>
      </c>
      <c r="F23" s="13">
        <f t="shared" ref="F23:F26" si="33">F28+F33+F38</f>
        <v>0</v>
      </c>
      <c r="G23" s="13">
        <v>0</v>
      </c>
      <c r="H23" s="165"/>
    </row>
    <row r="24" spans="1:8" ht="15" customHeight="1" x14ac:dyDescent="0.25">
      <c r="A24" s="95"/>
      <c r="B24" s="203"/>
      <c r="C24" s="7" t="s">
        <v>8</v>
      </c>
      <c r="D24" s="13">
        <f t="shared" ref="D24" si="34">D29+D34+D39</f>
        <v>118.7</v>
      </c>
      <c r="E24" s="13">
        <f t="shared" ref="E24" si="35">E29+E34+E39</f>
        <v>118.7</v>
      </c>
      <c r="F24" s="13">
        <f t="shared" si="33"/>
        <v>118.7</v>
      </c>
      <c r="G24" s="13">
        <f t="shared" si="5"/>
        <v>100</v>
      </c>
      <c r="H24" s="165"/>
    </row>
    <row r="25" spans="1:8" ht="15" customHeight="1" x14ac:dyDescent="0.25">
      <c r="A25" s="95"/>
      <c r="B25" s="203"/>
      <c r="C25" s="7" t="s">
        <v>9</v>
      </c>
      <c r="D25" s="13">
        <f t="shared" ref="D25" si="36">D30+D35+D40</f>
        <v>17101.5</v>
      </c>
      <c r="E25" s="13">
        <f t="shared" ref="E25" si="37">E30+E35+E40</f>
        <v>17101.5</v>
      </c>
      <c r="F25" s="13">
        <f t="shared" si="33"/>
        <v>16609.2</v>
      </c>
      <c r="G25" s="13">
        <f t="shared" si="5"/>
        <v>97.121305148671183</v>
      </c>
      <c r="H25" s="165"/>
    </row>
    <row r="26" spans="1:8" ht="15" customHeight="1" x14ac:dyDescent="0.25">
      <c r="A26" s="95"/>
      <c r="B26" s="203"/>
      <c r="C26" s="11" t="s">
        <v>10</v>
      </c>
      <c r="D26" s="13">
        <f t="shared" ref="D26" si="38">D31+D36+D41</f>
        <v>0</v>
      </c>
      <c r="E26" s="13">
        <f t="shared" ref="E26" si="39">E31+E36+E41</f>
        <v>0</v>
      </c>
      <c r="F26" s="13">
        <f t="shared" si="33"/>
        <v>0</v>
      </c>
      <c r="G26" s="13">
        <v>0</v>
      </c>
      <c r="H26" s="165"/>
    </row>
    <row r="27" spans="1:8" ht="15" customHeight="1" x14ac:dyDescent="0.25">
      <c r="A27" s="95"/>
      <c r="B27" s="203"/>
      <c r="C27" s="12" t="s">
        <v>11</v>
      </c>
      <c r="D27" s="14">
        <f t="shared" ref="D27" si="40">SUM(D23:D26)</f>
        <v>17220.2</v>
      </c>
      <c r="E27" s="14">
        <f t="shared" ref="E27" si="41">SUM(E23:E26)</f>
        <v>17220.2</v>
      </c>
      <c r="F27" s="14">
        <f t="shared" ref="F27" si="42">SUM(F23:F26)</f>
        <v>16727.900000000001</v>
      </c>
      <c r="G27" s="14">
        <f t="shared" si="5"/>
        <v>97.141148186432218</v>
      </c>
      <c r="H27" s="165"/>
    </row>
    <row r="28" spans="1:8" ht="15.95" customHeight="1" x14ac:dyDescent="0.25">
      <c r="A28" s="118" t="s">
        <v>19</v>
      </c>
      <c r="B28" s="117" t="s">
        <v>145</v>
      </c>
      <c r="C28" s="7" t="s">
        <v>7</v>
      </c>
      <c r="D28" s="15">
        <v>0</v>
      </c>
      <c r="E28" s="15">
        <v>0</v>
      </c>
      <c r="F28" s="15">
        <v>0</v>
      </c>
      <c r="G28" s="13">
        <v>0</v>
      </c>
      <c r="H28" s="117" t="s">
        <v>309</v>
      </c>
    </row>
    <row r="29" spans="1:8" ht="15.95" customHeight="1" x14ac:dyDescent="0.25">
      <c r="A29" s="118"/>
      <c r="B29" s="117"/>
      <c r="C29" s="7" t="s">
        <v>8</v>
      </c>
      <c r="D29" s="15">
        <v>118.7</v>
      </c>
      <c r="E29" s="15">
        <v>118.7</v>
      </c>
      <c r="F29" s="15">
        <v>118.7</v>
      </c>
      <c r="G29" s="13">
        <f t="shared" si="5"/>
        <v>100</v>
      </c>
      <c r="H29" s="117"/>
    </row>
    <row r="30" spans="1:8" ht="15.95" customHeight="1" x14ac:dyDescent="0.25">
      <c r="A30" s="118"/>
      <c r="B30" s="117"/>
      <c r="C30" s="7" t="s">
        <v>9</v>
      </c>
      <c r="D30" s="15">
        <v>0</v>
      </c>
      <c r="E30" s="15">
        <v>0</v>
      </c>
      <c r="F30" s="15">
        <v>0</v>
      </c>
      <c r="G30" s="13">
        <v>0</v>
      </c>
      <c r="H30" s="117"/>
    </row>
    <row r="31" spans="1:8" ht="15.95" customHeight="1" x14ac:dyDescent="0.25">
      <c r="A31" s="118"/>
      <c r="B31" s="117"/>
      <c r="C31" s="11" t="s">
        <v>10</v>
      </c>
      <c r="D31" s="15">
        <v>0</v>
      </c>
      <c r="E31" s="15">
        <v>0</v>
      </c>
      <c r="F31" s="15">
        <v>0</v>
      </c>
      <c r="G31" s="13">
        <v>0</v>
      </c>
      <c r="H31" s="117"/>
    </row>
    <row r="32" spans="1:8" ht="15.95" customHeight="1" x14ac:dyDescent="0.25">
      <c r="A32" s="118"/>
      <c r="B32" s="117"/>
      <c r="C32" s="8" t="s">
        <v>11</v>
      </c>
      <c r="D32" s="13">
        <f t="shared" ref="D32" si="43">SUM(D28:D31)</f>
        <v>118.7</v>
      </c>
      <c r="E32" s="13">
        <f t="shared" ref="E32" si="44">SUM(E28:E31)</f>
        <v>118.7</v>
      </c>
      <c r="F32" s="13">
        <f t="shared" ref="F32" si="45">SUM(F28:F31)</f>
        <v>118.7</v>
      </c>
      <c r="G32" s="13">
        <f t="shared" si="5"/>
        <v>100</v>
      </c>
      <c r="H32" s="117"/>
    </row>
    <row r="33" spans="1:8" ht="15" customHeight="1" x14ac:dyDescent="0.25">
      <c r="A33" s="118" t="s">
        <v>21</v>
      </c>
      <c r="B33" s="117" t="s">
        <v>146</v>
      </c>
      <c r="C33" s="7" t="s">
        <v>7</v>
      </c>
      <c r="D33" s="15">
        <v>0</v>
      </c>
      <c r="E33" s="15">
        <v>0</v>
      </c>
      <c r="F33" s="15">
        <v>0</v>
      </c>
      <c r="G33" s="13">
        <v>0</v>
      </c>
      <c r="H33" s="114" t="s">
        <v>310</v>
      </c>
    </row>
    <row r="34" spans="1:8" ht="15" customHeight="1" x14ac:dyDescent="0.25">
      <c r="A34" s="118"/>
      <c r="B34" s="117"/>
      <c r="C34" s="7" t="s">
        <v>8</v>
      </c>
      <c r="D34" s="15">
        <v>0</v>
      </c>
      <c r="E34" s="15">
        <v>0</v>
      </c>
      <c r="F34" s="15">
        <v>0</v>
      </c>
      <c r="G34" s="13">
        <v>0</v>
      </c>
      <c r="H34" s="114"/>
    </row>
    <row r="35" spans="1:8" ht="15" customHeight="1" x14ac:dyDescent="0.25">
      <c r="A35" s="118"/>
      <c r="B35" s="117"/>
      <c r="C35" s="7" t="s">
        <v>9</v>
      </c>
      <c r="D35" s="15">
        <v>6224.2</v>
      </c>
      <c r="E35" s="15">
        <v>6224.2</v>
      </c>
      <c r="F35" s="15">
        <v>6224.2</v>
      </c>
      <c r="G35" s="13">
        <f t="shared" si="5"/>
        <v>100</v>
      </c>
      <c r="H35" s="114"/>
    </row>
    <row r="36" spans="1:8" ht="15" customHeight="1" x14ac:dyDescent="0.25">
      <c r="A36" s="118"/>
      <c r="B36" s="117"/>
      <c r="C36" s="11" t="s">
        <v>10</v>
      </c>
      <c r="D36" s="15">
        <v>0</v>
      </c>
      <c r="E36" s="15">
        <v>0</v>
      </c>
      <c r="F36" s="15">
        <v>0</v>
      </c>
      <c r="G36" s="13">
        <v>0</v>
      </c>
      <c r="H36" s="114"/>
    </row>
    <row r="37" spans="1:8" ht="15" customHeight="1" x14ac:dyDescent="0.25">
      <c r="A37" s="118"/>
      <c r="B37" s="117"/>
      <c r="C37" s="8" t="s">
        <v>11</v>
      </c>
      <c r="D37" s="13">
        <f t="shared" ref="D37" si="46">SUM(D33:D36)</f>
        <v>6224.2</v>
      </c>
      <c r="E37" s="13">
        <f t="shared" ref="E37" si="47">SUM(E33:E36)</f>
        <v>6224.2</v>
      </c>
      <c r="F37" s="13">
        <f t="shared" ref="F37" si="48">SUM(F33:F36)</f>
        <v>6224.2</v>
      </c>
      <c r="G37" s="13">
        <f t="shared" si="5"/>
        <v>100</v>
      </c>
      <c r="H37" s="114"/>
    </row>
    <row r="38" spans="1:8" x14ac:dyDescent="0.25">
      <c r="A38" s="118" t="s">
        <v>23</v>
      </c>
      <c r="B38" s="117" t="s">
        <v>147</v>
      </c>
      <c r="C38" s="7" t="s">
        <v>7</v>
      </c>
      <c r="D38" s="15">
        <v>0</v>
      </c>
      <c r="E38" s="15">
        <v>0</v>
      </c>
      <c r="F38" s="15">
        <v>0</v>
      </c>
      <c r="G38" s="13">
        <v>0</v>
      </c>
      <c r="H38" s="117" t="s">
        <v>311</v>
      </c>
    </row>
    <row r="39" spans="1:8" x14ac:dyDescent="0.25">
      <c r="A39" s="118"/>
      <c r="B39" s="117"/>
      <c r="C39" s="7" t="s">
        <v>8</v>
      </c>
      <c r="D39" s="15">
        <v>0</v>
      </c>
      <c r="E39" s="15">
        <v>0</v>
      </c>
      <c r="F39" s="15">
        <v>0</v>
      </c>
      <c r="G39" s="13">
        <v>0</v>
      </c>
      <c r="H39" s="117"/>
    </row>
    <row r="40" spans="1:8" x14ac:dyDescent="0.25">
      <c r="A40" s="118"/>
      <c r="B40" s="117"/>
      <c r="C40" s="7" t="s">
        <v>9</v>
      </c>
      <c r="D40" s="15">
        <v>10877.3</v>
      </c>
      <c r="E40" s="15">
        <v>10877.3</v>
      </c>
      <c r="F40" s="15">
        <v>10385</v>
      </c>
      <c r="G40" s="13">
        <f t="shared" si="5"/>
        <v>95.474060658435462</v>
      </c>
      <c r="H40" s="117"/>
    </row>
    <row r="41" spans="1:8" x14ac:dyDescent="0.25">
      <c r="A41" s="118"/>
      <c r="B41" s="117"/>
      <c r="C41" s="11" t="s">
        <v>10</v>
      </c>
      <c r="D41" s="15">
        <v>0</v>
      </c>
      <c r="E41" s="15">
        <v>0</v>
      </c>
      <c r="F41" s="15">
        <v>0</v>
      </c>
      <c r="G41" s="13">
        <v>0</v>
      </c>
      <c r="H41" s="117"/>
    </row>
    <row r="42" spans="1:8" x14ac:dyDescent="0.25">
      <c r="A42" s="118"/>
      <c r="B42" s="117"/>
      <c r="C42" s="8" t="s">
        <v>11</v>
      </c>
      <c r="D42" s="13">
        <f t="shared" ref="D42" si="49">SUM(D38:D41)</f>
        <v>10877.3</v>
      </c>
      <c r="E42" s="13">
        <f t="shared" ref="E42" si="50">SUM(E38:E41)</f>
        <v>10877.3</v>
      </c>
      <c r="F42" s="13">
        <f t="shared" ref="F42" si="51">SUM(F38:F41)</f>
        <v>10385</v>
      </c>
      <c r="G42" s="13">
        <f t="shared" si="5"/>
        <v>95.474060658435462</v>
      </c>
      <c r="H42" s="117"/>
    </row>
    <row r="43" spans="1:8" ht="15" customHeight="1" x14ac:dyDescent="0.25">
      <c r="A43" s="116" t="s">
        <v>25</v>
      </c>
      <c r="B43" s="103" t="s">
        <v>148</v>
      </c>
      <c r="C43" s="7" t="s">
        <v>7</v>
      </c>
      <c r="D43" s="15">
        <f t="shared" ref="D43" si="52">D48</f>
        <v>0</v>
      </c>
      <c r="E43" s="15">
        <f t="shared" ref="E43" si="53">E48</f>
        <v>0</v>
      </c>
      <c r="F43" s="15">
        <f t="shared" ref="F43:F46" si="54">F48</f>
        <v>0</v>
      </c>
      <c r="G43" s="13">
        <v>0</v>
      </c>
      <c r="H43" s="149"/>
    </row>
    <row r="44" spans="1:8" ht="15" customHeight="1" x14ac:dyDescent="0.25">
      <c r="A44" s="116"/>
      <c r="B44" s="103"/>
      <c r="C44" s="7" t="s">
        <v>8</v>
      </c>
      <c r="D44" s="15">
        <f t="shared" ref="D44" si="55">D49</f>
        <v>2745.2</v>
      </c>
      <c r="E44" s="15">
        <f t="shared" ref="E44" si="56">E49</f>
        <v>2745.2</v>
      </c>
      <c r="F44" s="15">
        <f t="shared" si="54"/>
        <v>2745.2</v>
      </c>
      <c r="G44" s="13">
        <f t="shared" si="5"/>
        <v>100</v>
      </c>
      <c r="H44" s="149"/>
    </row>
    <row r="45" spans="1:8" ht="15" customHeight="1" x14ac:dyDescent="0.25">
      <c r="A45" s="116"/>
      <c r="B45" s="103"/>
      <c r="C45" s="7" t="s">
        <v>9</v>
      </c>
      <c r="D45" s="15">
        <f t="shared" ref="D45" si="57">D50</f>
        <v>0</v>
      </c>
      <c r="E45" s="15">
        <f t="shared" ref="E45" si="58">E50</f>
        <v>0</v>
      </c>
      <c r="F45" s="15">
        <f t="shared" si="54"/>
        <v>0</v>
      </c>
      <c r="G45" s="13">
        <v>0</v>
      </c>
      <c r="H45" s="149"/>
    </row>
    <row r="46" spans="1:8" ht="15" customHeight="1" x14ac:dyDescent="0.25">
      <c r="A46" s="116"/>
      <c r="B46" s="103"/>
      <c r="C46" s="11" t="s">
        <v>10</v>
      </c>
      <c r="D46" s="15">
        <f t="shared" ref="D46" si="59">D51</f>
        <v>0</v>
      </c>
      <c r="E46" s="15">
        <f t="shared" ref="E46" si="60">E51</f>
        <v>0</v>
      </c>
      <c r="F46" s="15">
        <f t="shared" si="54"/>
        <v>0</v>
      </c>
      <c r="G46" s="13">
        <v>0</v>
      </c>
      <c r="H46" s="149"/>
    </row>
    <row r="47" spans="1:8" ht="15" customHeight="1" x14ac:dyDescent="0.25">
      <c r="A47" s="116"/>
      <c r="B47" s="103"/>
      <c r="C47" s="12" t="s">
        <v>11</v>
      </c>
      <c r="D47" s="14">
        <f t="shared" ref="D47" si="61">SUM(D43:D46)</f>
        <v>2745.2</v>
      </c>
      <c r="E47" s="14">
        <f t="shared" ref="E47" si="62">SUM(E43:E46)</f>
        <v>2745.2</v>
      </c>
      <c r="F47" s="14">
        <f t="shared" ref="F47" si="63">SUM(F43:F46)</f>
        <v>2745.2</v>
      </c>
      <c r="G47" s="14">
        <f t="shared" si="5"/>
        <v>100</v>
      </c>
      <c r="H47" s="122"/>
    </row>
    <row r="48" spans="1:8" ht="18" customHeight="1" x14ac:dyDescent="0.25">
      <c r="A48" s="118" t="s">
        <v>27</v>
      </c>
      <c r="B48" s="117" t="s">
        <v>149</v>
      </c>
      <c r="C48" s="7" t="s">
        <v>7</v>
      </c>
      <c r="D48" s="15">
        <v>0</v>
      </c>
      <c r="E48" s="15">
        <v>0</v>
      </c>
      <c r="F48" s="15">
        <v>0</v>
      </c>
      <c r="G48" s="13">
        <v>0</v>
      </c>
      <c r="H48" s="117" t="s">
        <v>275</v>
      </c>
    </row>
    <row r="49" spans="1:8" ht="18" customHeight="1" x14ac:dyDescent="0.25">
      <c r="A49" s="118"/>
      <c r="B49" s="117"/>
      <c r="C49" s="7" t="s">
        <v>8</v>
      </c>
      <c r="D49" s="15">
        <v>2745.2</v>
      </c>
      <c r="E49" s="15">
        <v>2745.2</v>
      </c>
      <c r="F49" s="15">
        <v>2745.2</v>
      </c>
      <c r="G49" s="13">
        <f t="shared" si="5"/>
        <v>100</v>
      </c>
      <c r="H49" s="117"/>
    </row>
    <row r="50" spans="1:8" ht="18" customHeight="1" x14ac:dyDescent="0.25">
      <c r="A50" s="118"/>
      <c r="B50" s="117"/>
      <c r="C50" s="7" t="s">
        <v>9</v>
      </c>
      <c r="D50" s="15">
        <v>0</v>
      </c>
      <c r="E50" s="15">
        <v>0</v>
      </c>
      <c r="F50" s="15">
        <v>0</v>
      </c>
      <c r="G50" s="13">
        <v>0</v>
      </c>
      <c r="H50" s="117"/>
    </row>
    <row r="51" spans="1:8" ht="18" customHeight="1" x14ac:dyDescent="0.25">
      <c r="A51" s="118"/>
      <c r="B51" s="117"/>
      <c r="C51" s="11" t="s">
        <v>10</v>
      </c>
      <c r="D51" s="15">
        <v>0</v>
      </c>
      <c r="E51" s="15">
        <v>0</v>
      </c>
      <c r="F51" s="15">
        <v>0</v>
      </c>
      <c r="G51" s="13">
        <v>0</v>
      </c>
      <c r="H51" s="117"/>
    </row>
    <row r="52" spans="1:8" ht="18" customHeight="1" x14ac:dyDescent="0.25">
      <c r="A52" s="118"/>
      <c r="B52" s="117"/>
      <c r="C52" s="8" t="s">
        <v>11</v>
      </c>
      <c r="D52" s="13">
        <f t="shared" ref="D52" si="64">SUM(D48:D51)</f>
        <v>2745.2</v>
      </c>
      <c r="E52" s="13">
        <f t="shared" ref="E52" si="65">SUM(E48:E51)</f>
        <v>2745.2</v>
      </c>
      <c r="F52" s="13">
        <f t="shared" ref="F52" si="66">SUM(F48:F51)</f>
        <v>2745.2</v>
      </c>
      <c r="G52" s="13">
        <f t="shared" si="5"/>
        <v>100</v>
      </c>
      <c r="H52" s="117"/>
    </row>
  </sheetData>
  <mergeCells count="34">
    <mergeCell ref="A13:A17"/>
    <mergeCell ref="B13:B17"/>
    <mergeCell ref="H13:H17"/>
    <mergeCell ref="A38:A42"/>
    <mergeCell ref="B38:B42"/>
    <mergeCell ref="H38:H42"/>
    <mergeCell ref="B33:B37"/>
    <mergeCell ref="H33:H37"/>
    <mergeCell ref="A48:A52"/>
    <mergeCell ref="B48:B52"/>
    <mergeCell ref="H48:H52"/>
    <mergeCell ref="A18:A22"/>
    <mergeCell ref="B18:B22"/>
    <mergeCell ref="H18:H22"/>
    <mergeCell ref="A43:A47"/>
    <mergeCell ref="B43:B47"/>
    <mergeCell ref="H43:H47"/>
    <mergeCell ref="A28:A32"/>
    <mergeCell ref="B28:B32"/>
    <mergeCell ref="H28:H32"/>
    <mergeCell ref="H23:H27"/>
    <mergeCell ref="A23:A27"/>
    <mergeCell ref="B23:B27"/>
    <mergeCell ref="A33:A37"/>
    <mergeCell ref="A8:A12"/>
    <mergeCell ref="B8:B12"/>
    <mergeCell ref="H8:H12"/>
    <mergeCell ref="A1:B2"/>
    <mergeCell ref="C1:C2"/>
    <mergeCell ref="H1:H2"/>
    <mergeCell ref="D1:G1"/>
    <mergeCell ref="A3:A7"/>
    <mergeCell ref="B3:B7"/>
    <mergeCell ref="H3:H7"/>
  </mergeCells>
  <pageMargins left="0.7" right="0.7" top="0.75" bottom="0.75" header="0.3" footer="0.3"/>
  <pageSetup paperSize="9" scale="77" fitToHeight="0" orientation="landscape" r:id="rId1"/>
  <rowBreaks count="1" manualBreakCount="1">
    <brk id="22" max="16383" man="1"/>
  </row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42"/>
  <sheetViews>
    <sheetView zoomScaleNormal="100" workbookViewId="0">
      <selection activeCell="H13" sqref="H13:H22"/>
    </sheetView>
  </sheetViews>
  <sheetFormatPr defaultRowHeight="15" x14ac:dyDescent="0.25"/>
  <cols>
    <col min="1" max="1" width="5" customWidth="1"/>
    <col min="2" max="2" width="34.85546875" customWidth="1"/>
    <col min="3" max="3" width="20.140625" customWidth="1"/>
    <col min="4" max="4" width="14.5703125" style="68" bestFit="1" customWidth="1"/>
    <col min="5" max="7" width="12.85546875" customWidth="1"/>
    <col min="8" max="8" width="55.28515625" customWidth="1"/>
  </cols>
  <sheetData>
    <row r="1" spans="1:8" ht="15" customHeight="1" x14ac:dyDescent="0.25">
      <c r="A1" s="220" t="s">
        <v>0</v>
      </c>
      <c r="B1" s="220"/>
      <c r="C1" s="220" t="s">
        <v>1</v>
      </c>
      <c r="D1" s="98" t="s">
        <v>243</v>
      </c>
      <c r="E1" s="99"/>
      <c r="F1" s="99"/>
      <c r="G1" s="100"/>
      <c r="H1" s="210" t="s">
        <v>2</v>
      </c>
    </row>
    <row r="2" spans="1:8" ht="38.25" x14ac:dyDescent="0.25">
      <c r="A2" s="220"/>
      <c r="B2" s="220"/>
      <c r="C2" s="220"/>
      <c r="D2" s="70" t="s">
        <v>244</v>
      </c>
      <c r="E2" s="4" t="s">
        <v>276</v>
      </c>
      <c r="F2" s="4" t="s">
        <v>4</v>
      </c>
      <c r="G2" s="4" t="s">
        <v>5</v>
      </c>
      <c r="H2" s="221"/>
    </row>
    <row r="3" spans="1:8" x14ac:dyDescent="0.25">
      <c r="A3" s="210" t="s">
        <v>150</v>
      </c>
      <c r="B3" s="211" t="s">
        <v>151</v>
      </c>
      <c r="C3" s="35" t="s">
        <v>7</v>
      </c>
      <c r="D3" s="21">
        <f t="shared" ref="D3" si="0">D8+D33</f>
        <v>0</v>
      </c>
      <c r="E3" s="21">
        <f t="shared" ref="E3:F3" si="1">E8+E33</f>
        <v>0</v>
      </c>
      <c r="F3" s="21">
        <f t="shared" si="1"/>
        <v>0</v>
      </c>
      <c r="G3" s="21">
        <v>0</v>
      </c>
      <c r="H3" s="212"/>
    </row>
    <row r="4" spans="1:8" x14ac:dyDescent="0.25">
      <c r="A4" s="210"/>
      <c r="B4" s="211">
        <v>0</v>
      </c>
      <c r="C4" s="35" t="s">
        <v>8</v>
      </c>
      <c r="D4" s="21">
        <f t="shared" ref="D4:E4" si="2">D9+D34</f>
        <v>4052.7</v>
      </c>
      <c r="E4" s="21">
        <f t="shared" si="2"/>
        <v>4052.7</v>
      </c>
      <c r="F4" s="21">
        <f t="shared" ref="F4" si="3">F9+F34</f>
        <v>4052.7</v>
      </c>
      <c r="G4" s="21">
        <f t="shared" ref="G4:G42" si="4">F4/E4*100</f>
        <v>100</v>
      </c>
      <c r="H4" s="212"/>
    </row>
    <row r="5" spans="1:8" x14ac:dyDescent="0.25">
      <c r="A5" s="210"/>
      <c r="B5" s="211">
        <v>0</v>
      </c>
      <c r="C5" s="35" t="s">
        <v>9</v>
      </c>
      <c r="D5" s="21">
        <f t="shared" ref="D5:E5" si="5">D10+D35</f>
        <v>2443.6</v>
      </c>
      <c r="E5" s="21">
        <f t="shared" si="5"/>
        <v>2443.6</v>
      </c>
      <c r="F5" s="21">
        <f t="shared" ref="F5" si="6">F10+F35</f>
        <v>2443.6</v>
      </c>
      <c r="G5" s="21">
        <f t="shared" si="4"/>
        <v>100</v>
      </c>
      <c r="H5" s="212"/>
    </row>
    <row r="6" spans="1:8" x14ac:dyDescent="0.25">
      <c r="A6" s="210"/>
      <c r="B6" s="211"/>
      <c r="C6" s="22" t="s">
        <v>10</v>
      </c>
      <c r="D6" s="21">
        <f t="shared" ref="D6:E6" si="7">D11+D36</f>
        <v>0</v>
      </c>
      <c r="E6" s="21">
        <f t="shared" si="7"/>
        <v>0</v>
      </c>
      <c r="F6" s="21">
        <f t="shared" ref="F6" si="8">F11+F36</f>
        <v>0</v>
      </c>
      <c r="G6" s="21">
        <v>0</v>
      </c>
      <c r="H6" s="212"/>
    </row>
    <row r="7" spans="1:8" x14ac:dyDescent="0.25">
      <c r="A7" s="210"/>
      <c r="B7" s="211"/>
      <c r="C7" s="34" t="s">
        <v>11</v>
      </c>
      <c r="D7" s="23">
        <f t="shared" ref="D7:E7" si="9">SUM(D3:D6)</f>
        <v>6496.2999999999993</v>
      </c>
      <c r="E7" s="23">
        <f t="shared" si="9"/>
        <v>6496.2999999999993</v>
      </c>
      <c r="F7" s="23">
        <f t="shared" ref="F7" si="10">SUM(F3:F6)</f>
        <v>6496.2999999999993</v>
      </c>
      <c r="G7" s="23">
        <f t="shared" si="4"/>
        <v>100</v>
      </c>
      <c r="H7" s="212"/>
    </row>
    <row r="8" spans="1:8" x14ac:dyDescent="0.25">
      <c r="A8" s="220" t="s">
        <v>17</v>
      </c>
      <c r="B8" s="211" t="s">
        <v>152</v>
      </c>
      <c r="C8" s="35" t="s">
        <v>7</v>
      </c>
      <c r="D8" s="24">
        <f t="shared" ref="D8:E8" si="11">D13+D18+D23+D28</f>
        <v>0</v>
      </c>
      <c r="E8" s="24">
        <f t="shared" si="11"/>
        <v>0</v>
      </c>
      <c r="F8" s="24">
        <f t="shared" ref="F8" si="12">F13+F18+F23+F28</f>
        <v>0</v>
      </c>
      <c r="G8" s="21">
        <v>0</v>
      </c>
      <c r="H8" s="215"/>
    </row>
    <row r="9" spans="1:8" x14ac:dyDescent="0.25">
      <c r="A9" s="220"/>
      <c r="B9" s="211"/>
      <c r="C9" s="35" t="s">
        <v>8</v>
      </c>
      <c r="D9" s="24">
        <f t="shared" ref="D9:E9" si="13">D14+D19+D24+D29</f>
        <v>4052.7</v>
      </c>
      <c r="E9" s="24">
        <f t="shared" si="13"/>
        <v>4052.7</v>
      </c>
      <c r="F9" s="24">
        <f t="shared" ref="F9" si="14">F14+F19+F24+F29</f>
        <v>4052.7</v>
      </c>
      <c r="G9" s="21">
        <f t="shared" si="4"/>
        <v>100</v>
      </c>
      <c r="H9" s="215"/>
    </row>
    <row r="10" spans="1:8" x14ac:dyDescent="0.25">
      <c r="A10" s="220"/>
      <c r="B10" s="211"/>
      <c r="C10" s="35" t="s">
        <v>9</v>
      </c>
      <c r="D10" s="24">
        <f t="shared" ref="D10:E10" si="15">D15+D20+D25+D30</f>
        <v>2343.6</v>
      </c>
      <c r="E10" s="24">
        <f t="shared" si="15"/>
        <v>2343.6</v>
      </c>
      <c r="F10" s="24">
        <f t="shared" ref="F10" si="16">F15+F20+F25+F30</f>
        <v>2343.6</v>
      </c>
      <c r="G10" s="21">
        <f t="shared" si="4"/>
        <v>100</v>
      </c>
      <c r="H10" s="215"/>
    </row>
    <row r="11" spans="1:8" x14ac:dyDescent="0.25">
      <c r="A11" s="220"/>
      <c r="B11" s="211"/>
      <c r="C11" s="22" t="s">
        <v>10</v>
      </c>
      <c r="D11" s="24">
        <f t="shared" ref="D11:E11" si="17">D16+D21+D26+D31</f>
        <v>0</v>
      </c>
      <c r="E11" s="24">
        <f t="shared" si="17"/>
        <v>0</v>
      </c>
      <c r="F11" s="24">
        <f t="shared" ref="F11" si="18">F16+F21+F26+F31</f>
        <v>0</v>
      </c>
      <c r="G11" s="21">
        <v>0</v>
      </c>
      <c r="H11" s="215"/>
    </row>
    <row r="12" spans="1:8" x14ac:dyDescent="0.25">
      <c r="A12" s="220"/>
      <c r="B12" s="211"/>
      <c r="C12" s="34" t="s">
        <v>11</v>
      </c>
      <c r="D12" s="23">
        <f t="shared" ref="D12:E12" si="19">SUM(D8:D11)</f>
        <v>6396.2999999999993</v>
      </c>
      <c r="E12" s="23">
        <f t="shared" si="19"/>
        <v>6396.2999999999993</v>
      </c>
      <c r="F12" s="23">
        <f t="shared" ref="F12" si="20">SUM(F8:F11)</f>
        <v>6396.2999999999993</v>
      </c>
      <c r="G12" s="23">
        <f t="shared" si="4"/>
        <v>100</v>
      </c>
      <c r="H12" s="215"/>
    </row>
    <row r="13" spans="1:8" x14ac:dyDescent="0.25">
      <c r="A13" s="204" t="s">
        <v>19</v>
      </c>
      <c r="B13" s="206" t="s">
        <v>153</v>
      </c>
      <c r="C13" s="35" t="s">
        <v>7</v>
      </c>
      <c r="D13" s="21">
        <v>0</v>
      </c>
      <c r="E13" s="21">
        <v>0</v>
      </c>
      <c r="F13" s="21">
        <v>0</v>
      </c>
      <c r="G13" s="21">
        <v>0</v>
      </c>
      <c r="H13" s="207" t="s">
        <v>324</v>
      </c>
    </row>
    <row r="14" spans="1:8" x14ac:dyDescent="0.25">
      <c r="A14" s="213"/>
      <c r="B14" s="214"/>
      <c r="C14" s="35" t="s">
        <v>8</v>
      </c>
      <c r="D14" s="21">
        <v>3746.2</v>
      </c>
      <c r="E14" s="21">
        <v>3746.2</v>
      </c>
      <c r="F14" s="21">
        <v>3746.2</v>
      </c>
      <c r="G14" s="21">
        <f t="shared" si="4"/>
        <v>100</v>
      </c>
      <c r="H14" s="208"/>
    </row>
    <row r="15" spans="1:8" x14ac:dyDescent="0.25">
      <c r="A15" s="213"/>
      <c r="B15" s="214"/>
      <c r="C15" s="35" t="s">
        <v>9</v>
      </c>
      <c r="D15" s="21">
        <v>197.2</v>
      </c>
      <c r="E15" s="21">
        <v>197.2</v>
      </c>
      <c r="F15" s="21">
        <v>197.2</v>
      </c>
      <c r="G15" s="21">
        <f t="shared" si="4"/>
        <v>100</v>
      </c>
      <c r="H15" s="208"/>
    </row>
    <row r="16" spans="1:8" x14ac:dyDescent="0.25">
      <c r="A16" s="213"/>
      <c r="B16" s="214"/>
      <c r="C16" s="22" t="s">
        <v>10</v>
      </c>
      <c r="D16" s="21">
        <v>0</v>
      </c>
      <c r="E16" s="21">
        <v>0</v>
      </c>
      <c r="F16" s="21">
        <v>0</v>
      </c>
      <c r="G16" s="21">
        <v>0</v>
      </c>
      <c r="H16" s="208"/>
    </row>
    <row r="17" spans="1:8" x14ac:dyDescent="0.25">
      <c r="A17" s="213"/>
      <c r="B17" s="214"/>
      <c r="C17" s="33" t="s">
        <v>11</v>
      </c>
      <c r="D17" s="21">
        <f t="shared" ref="D17:E17" si="21">SUM(D13:D16)</f>
        <v>3943.3999999999996</v>
      </c>
      <c r="E17" s="21">
        <f t="shared" si="21"/>
        <v>3943.3999999999996</v>
      </c>
      <c r="F17" s="21">
        <f t="shared" ref="F17" si="22">SUM(F13:F16)</f>
        <v>3943.3999999999996</v>
      </c>
      <c r="G17" s="21">
        <f t="shared" si="4"/>
        <v>100</v>
      </c>
      <c r="H17" s="208"/>
    </row>
    <row r="18" spans="1:8" x14ac:dyDescent="0.25">
      <c r="A18" s="216" t="s">
        <v>21</v>
      </c>
      <c r="B18" s="217" t="s">
        <v>154</v>
      </c>
      <c r="C18" s="35" t="s">
        <v>7</v>
      </c>
      <c r="D18" s="21">
        <v>0</v>
      </c>
      <c r="E18" s="21">
        <v>0</v>
      </c>
      <c r="F18" s="21">
        <v>0</v>
      </c>
      <c r="G18" s="21">
        <v>0</v>
      </c>
      <c r="H18" s="208"/>
    </row>
    <row r="19" spans="1:8" x14ac:dyDescent="0.25">
      <c r="A19" s="216"/>
      <c r="B19" s="214"/>
      <c r="C19" s="35" t="s">
        <v>8</v>
      </c>
      <c r="D19" s="21">
        <v>306.5</v>
      </c>
      <c r="E19" s="21">
        <v>306.5</v>
      </c>
      <c r="F19" s="21">
        <v>306.5</v>
      </c>
      <c r="G19" s="21">
        <f t="shared" si="4"/>
        <v>100</v>
      </c>
      <c r="H19" s="208"/>
    </row>
    <row r="20" spans="1:8" x14ac:dyDescent="0.25">
      <c r="A20" s="216"/>
      <c r="B20" s="214"/>
      <c r="C20" s="35" t="s">
        <v>9</v>
      </c>
      <c r="D20" s="21">
        <v>16.2</v>
      </c>
      <c r="E20" s="21">
        <v>16.2</v>
      </c>
      <c r="F20" s="21">
        <v>16.2</v>
      </c>
      <c r="G20" s="21">
        <f t="shared" si="4"/>
        <v>100</v>
      </c>
      <c r="H20" s="208"/>
    </row>
    <row r="21" spans="1:8" x14ac:dyDescent="0.25">
      <c r="A21" s="216"/>
      <c r="B21" s="214"/>
      <c r="C21" s="22" t="s">
        <v>10</v>
      </c>
      <c r="D21" s="21">
        <v>0</v>
      </c>
      <c r="E21" s="21">
        <v>0</v>
      </c>
      <c r="F21" s="21">
        <v>0</v>
      </c>
      <c r="G21" s="21">
        <v>0</v>
      </c>
      <c r="H21" s="208"/>
    </row>
    <row r="22" spans="1:8" x14ac:dyDescent="0.25">
      <c r="A22" s="216"/>
      <c r="B22" s="214"/>
      <c r="C22" s="33" t="s">
        <v>11</v>
      </c>
      <c r="D22" s="21">
        <f t="shared" ref="D22:E22" si="23">SUM(D18:D21)</f>
        <v>322.7</v>
      </c>
      <c r="E22" s="21">
        <f t="shared" si="23"/>
        <v>322.7</v>
      </c>
      <c r="F22" s="21">
        <f t="shared" ref="F22" si="24">SUM(F18:F21)</f>
        <v>322.7</v>
      </c>
      <c r="G22" s="21">
        <f t="shared" si="4"/>
        <v>100</v>
      </c>
      <c r="H22" s="209"/>
    </row>
    <row r="23" spans="1:8" ht="21.95" customHeight="1" x14ac:dyDescent="0.25">
      <c r="A23" s="204" t="s">
        <v>23</v>
      </c>
      <c r="B23" s="205" t="s">
        <v>155</v>
      </c>
      <c r="C23" s="35" t="s">
        <v>7</v>
      </c>
      <c r="D23" s="21">
        <v>0</v>
      </c>
      <c r="E23" s="21">
        <v>0</v>
      </c>
      <c r="F23" s="21">
        <v>0</v>
      </c>
      <c r="G23" s="21">
        <v>0</v>
      </c>
      <c r="H23" s="206" t="s">
        <v>259</v>
      </c>
    </row>
    <row r="24" spans="1:8" ht="21.95" customHeight="1" x14ac:dyDescent="0.25">
      <c r="A24" s="204"/>
      <c r="B24" s="205"/>
      <c r="C24" s="35" t="s">
        <v>8</v>
      </c>
      <c r="D24" s="21">
        <v>0</v>
      </c>
      <c r="E24" s="21">
        <v>0</v>
      </c>
      <c r="F24" s="21">
        <v>0</v>
      </c>
      <c r="G24" s="21">
        <v>0</v>
      </c>
      <c r="H24" s="206"/>
    </row>
    <row r="25" spans="1:8" ht="21.95" customHeight="1" x14ac:dyDescent="0.25">
      <c r="A25" s="204"/>
      <c r="B25" s="205"/>
      <c r="C25" s="35" t="s">
        <v>9</v>
      </c>
      <c r="D25" s="21">
        <v>630.20000000000005</v>
      </c>
      <c r="E25" s="21">
        <v>630.20000000000005</v>
      </c>
      <c r="F25" s="21">
        <v>630.20000000000005</v>
      </c>
      <c r="G25" s="21">
        <f t="shared" si="4"/>
        <v>100</v>
      </c>
      <c r="H25" s="206"/>
    </row>
    <row r="26" spans="1:8" ht="21.95" customHeight="1" x14ac:dyDescent="0.25">
      <c r="A26" s="204"/>
      <c r="B26" s="205"/>
      <c r="C26" s="22" t="s">
        <v>10</v>
      </c>
      <c r="D26" s="21">
        <v>0</v>
      </c>
      <c r="E26" s="21">
        <v>0</v>
      </c>
      <c r="F26" s="21">
        <v>0</v>
      </c>
      <c r="G26" s="21">
        <v>0</v>
      </c>
      <c r="H26" s="206"/>
    </row>
    <row r="27" spans="1:8" ht="21.95" customHeight="1" x14ac:dyDescent="0.25">
      <c r="A27" s="204"/>
      <c r="B27" s="205"/>
      <c r="C27" s="33" t="s">
        <v>11</v>
      </c>
      <c r="D27" s="21">
        <f t="shared" ref="D27:E27" si="25">SUM(D23:D26)</f>
        <v>630.20000000000005</v>
      </c>
      <c r="E27" s="21">
        <f t="shared" si="25"/>
        <v>630.20000000000005</v>
      </c>
      <c r="F27" s="21">
        <f t="shared" ref="F27" si="26">SUM(F23:F26)</f>
        <v>630.20000000000005</v>
      </c>
      <c r="G27" s="21">
        <f t="shared" si="4"/>
        <v>100</v>
      </c>
      <c r="H27" s="206"/>
    </row>
    <row r="28" spans="1:8" x14ac:dyDescent="0.25">
      <c r="A28" s="218" t="s">
        <v>64</v>
      </c>
      <c r="B28" s="206" t="s">
        <v>156</v>
      </c>
      <c r="C28" s="35" t="s">
        <v>7</v>
      </c>
      <c r="D28" s="24">
        <v>0</v>
      </c>
      <c r="E28" s="24">
        <v>0</v>
      </c>
      <c r="F28" s="24">
        <v>0</v>
      </c>
      <c r="G28" s="21">
        <v>0</v>
      </c>
      <c r="H28" s="219" t="s">
        <v>260</v>
      </c>
    </row>
    <row r="29" spans="1:8" x14ac:dyDescent="0.25">
      <c r="A29" s="218"/>
      <c r="B29" s="206"/>
      <c r="C29" s="35" t="s">
        <v>8</v>
      </c>
      <c r="D29" s="24">
        <v>0</v>
      </c>
      <c r="E29" s="24">
        <v>0</v>
      </c>
      <c r="F29" s="24">
        <v>0</v>
      </c>
      <c r="G29" s="21">
        <v>0</v>
      </c>
      <c r="H29" s="219"/>
    </row>
    <row r="30" spans="1:8" x14ac:dyDescent="0.25">
      <c r="A30" s="218"/>
      <c r="B30" s="206"/>
      <c r="C30" s="35" t="s">
        <v>9</v>
      </c>
      <c r="D30" s="24">
        <v>1500</v>
      </c>
      <c r="E30" s="24">
        <v>1500</v>
      </c>
      <c r="F30" s="24">
        <v>1500</v>
      </c>
      <c r="G30" s="21">
        <f t="shared" si="4"/>
        <v>100</v>
      </c>
      <c r="H30" s="219"/>
    </row>
    <row r="31" spans="1:8" x14ac:dyDescent="0.25">
      <c r="A31" s="218"/>
      <c r="B31" s="206"/>
      <c r="C31" s="22" t="s">
        <v>10</v>
      </c>
      <c r="D31" s="24">
        <v>0</v>
      </c>
      <c r="E31" s="24">
        <v>0</v>
      </c>
      <c r="F31" s="24">
        <v>0</v>
      </c>
      <c r="G31" s="21">
        <v>0</v>
      </c>
      <c r="H31" s="219"/>
    </row>
    <row r="32" spans="1:8" x14ac:dyDescent="0.25">
      <c r="A32" s="218"/>
      <c r="B32" s="206"/>
      <c r="C32" s="33" t="s">
        <v>11</v>
      </c>
      <c r="D32" s="21">
        <f t="shared" ref="D32:E32" si="27">SUM(D28:D31)</f>
        <v>1500</v>
      </c>
      <c r="E32" s="21">
        <f t="shared" si="27"/>
        <v>1500</v>
      </c>
      <c r="F32" s="21">
        <f t="shared" ref="F32" si="28">SUM(F28:F31)</f>
        <v>1500</v>
      </c>
      <c r="G32" s="21">
        <f t="shared" si="4"/>
        <v>100</v>
      </c>
      <c r="H32" s="219"/>
    </row>
    <row r="33" spans="1:8" x14ac:dyDescent="0.25">
      <c r="A33" s="220" t="s">
        <v>51</v>
      </c>
      <c r="B33" s="222" t="s">
        <v>157</v>
      </c>
      <c r="C33" s="35" t="s">
        <v>7</v>
      </c>
      <c r="D33" s="24">
        <f t="shared" ref="D33:E33" si="29">D38</f>
        <v>0</v>
      </c>
      <c r="E33" s="24">
        <f t="shared" si="29"/>
        <v>0</v>
      </c>
      <c r="F33" s="24">
        <f t="shared" ref="F33" si="30">F38</f>
        <v>0</v>
      </c>
      <c r="G33" s="21">
        <v>0</v>
      </c>
      <c r="H33" s="215"/>
    </row>
    <row r="34" spans="1:8" x14ac:dyDescent="0.25">
      <c r="A34" s="220"/>
      <c r="B34" s="222"/>
      <c r="C34" s="35" t="s">
        <v>8</v>
      </c>
      <c r="D34" s="24">
        <f t="shared" ref="D34:E34" si="31">D39</f>
        <v>0</v>
      </c>
      <c r="E34" s="24">
        <f t="shared" si="31"/>
        <v>0</v>
      </c>
      <c r="F34" s="24">
        <f t="shared" ref="F34" si="32">F39</f>
        <v>0</v>
      </c>
      <c r="G34" s="21">
        <v>0</v>
      </c>
      <c r="H34" s="215"/>
    </row>
    <row r="35" spans="1:8" x14ac:dyDescent="0.25">
      <c r="A35" s="220"/>
      <c r="B35" s="222"/>
      <c r="C35" s="35" t="s">
        <v>9</v>
      </c>
      <c r="D35" s="24">
        <f t="shared" ref="D35:E35" si="33">D40</f>
        <v>100</v>
      </c>
      <c r="E35" s="24">
        <f t="shared" si="33"/>
        <v>100</v>
      </c>
      <c r="F35" s="24">
        <f t="shared" ref="F35" si="34">F40</f>
        <v>100</v>
      </c>
      <c r="G35" s="21">
        <f t="shared" si="4"/>
        <v>100</v>
      </c>
      <c r="H35" s="215"/>
    </row>
    <row r="36" spans="1:8" x14ac:dyDescent="0.25">
      <c r="A36" s="220"/>
      <c r="B36" s="222"/>
      <c r="C36" s="22" t="s">
        <v>10</v>
      </c>
      <c r="D36" s="24">
        <f t="shared" ref="D36:E36" si="35">D41</f>
        <v>0</v>
      </c>
      <c r="E36" s="24">
        <f t="shared" si="35"/>
        <v>0</v>
      </c>
      <c r="F36" s="24">
        <f t="shared" ref="F36" si="36">F41</f>
        <v>0</v>
      </c>
      <c r="G36" s="21">
        <v>0</v>
      </c>
      <c r="H36" s="215"/>
    </row>
    <row r="37" spans="1:8" x14ac:dyDescent="0.25">
      <c r="A37" s="220"/>
      <c r="B37" s="222"/>
      <c r="C37" s="34" t="s">
        <v>11</v>
      </c>
      <c r="D37" s="23">
        <f t="shared" ref="D37:E37" si="37">SUM(D33:D36)</f>
        <v>100</v>
      </c>
      <c r="E37" s="23">
        <f t="shared" si="37"/>
        <v>100</v>
      </c>
      <c r="F37" s="23">
        <f t="shared" ref="F37" si="38">SUM(F33:F36)</f>
        <v>100</v>
      </c>
      <c r="G37" s="23">
        <f t="shared" si="4"/>
        <v>100</v>
      </c>
      <c r="H37" s="215"/>
    </row>
    <row r="38" spans="1:8" x14ac:dyDescent="0.25">
      <c r="A38" s="204" t="s">
        <v>158</v>
      </c>
      <c r="B38" s="205" t="s">
        <v>159</v>
      </c>
      <c r="C38" s="35" t="s">
        <v>7</v>
      </c>
      <c r="D38" s="24">
        <v>0</v>
      </c>
      <c r="E38" s="24">
        <v>0</v>
      </c>
      <c r="F38" s="24">
        <v>0</v>
      </c>
      <c r="G38" s="21">
        <v>0</v>
      </c>
      <c r="H38" s="206" t="s">
        <v>261</v>
      </c>
    </row>
    <row r="39" spans="1:8" x14ac:dyDescent="0.25">
      <c r="A39" s="204"/>
      <c r="B39" s="205"/>
      <c r="C39" s="35" t="s">
        <v>8</v>
      </c>
      <c r="D39" s="24">
        <v>0</v>
      </c>
      <c r="E39" s="24">
        <v>0</v>
      </c>
      <c r="F39" s="24">
        <v>0</v>
      </c>
      <c r="G39" s="21">
        <v>0</v>
      </c>
      <c r="H39" s="206"/>
    </row>
    <row r="40" spans="1:8" x14ac:dyDescent="0.25">
      <c r="A40" s="204"/>
      <c r="B40" s="205"/>
      <c r="C40" s="35" t="s">
        <v>9</v>
      </c>
      <c r="D40" s="21">
        <v>100</v>
      </c>
      <c r="E40" s="21">
        <v>100</v>
      </c>
      <c r="F40" s="21">
        <v>100</v>
      </c>
      <c r="G40" s="21">
        <f t="shared" si="4"/>
        <v>100</v>
      </c>
      <c r="H40" s="206"/>
    </row>
    <row r="41" spans="1:8" x14ac:dyDescent="0.25">
      <c r="A41" s="204"/>
      <c r="B41" s="205"/>
      <c r="C41" s="22" t="s">
        <v>10</v>
      </c>
      <c r="D41" s="24">
        <v>0</v>
      </c>
      <c r="E41" s="24">
        <v>0</v>
      </c>
      <c r="F41" s="24">
        <v>0</v>
      </c>
      <c r="G41" s="21">
        <v>0</v>
      </c>
      <c r="H41" s="206"/>
    </row>
    <row r="42" spans="1:8" x14ac:dyDescent="0.25">
      <c r="A42" s="204"/>
      <c r="B42" s="205"/>
      <c r="C42" s="33" t="s">
        <v>11</v>
      </c>
      <c r="D42" s="21">
        <f t="shared" ref="D42:E42" si="39">SUM(D38:D41)</f>
        <v>100</v>
      </c>
      <c r="E42" s="21">
        <f t="shared" si="39"/>
        <v>100</v>
      </c>
      <c r="F42" s="21">
        <f t="shared" ref="F42" si="40">SUM(F38:F41)</f>
        <v>100</v>
      </c>
      <c r="G42" s="21">
        <f t="shared" si="4"/>
        <v>100</v>
      </c>
      <c r="H42" s="206"/>
    </row>
  </sheetData>
  <mergeCells count="27">
    <mergeCell ref="A23:A27"/>
    <mergeCell ref="B23:B27"/>
    <mergeCell ref="A33:A37"/>
    <mergeCell ref="B33:B37"/>
    <mergeCell ref="A1:B2"/>
    <mergeCell ref="C1:C2"/>
    <mergeCell ref="H1:H2"/>
    <mergeCell ref="D1:G1"/>
    <mergeCell ref="A8:A12"/>
    <mergeCell ref="B8:B12"/>
    <mergeCell ref="H8:H12"/>
    <mergeCell ref="A38:A42"/>
    <mergeCell ref="B38:B42"/>
    <mergeCell ref="H38:H42"/>
    <mergeCell ref="H13:H22"/>
    <mergeCell ref="A3:A7"/>
    <mergeCell ref="B3:B7"/>
    <mergeCell ref="H3:H7"/>
    <mergeCell ref="A13:A17"/>
    <mergeCell ref="B13:B17"/>
    <mergeCell ref="H33:H37"/>
    <mergeCell ref="A18:A22"/>
    <mergeCell ref="B18:B22"/>
    <mergeCell ref="H23:H27"/>
    <mergeCell ref="A28:A32"/>
    <mergeCell ref="B28:B32"/>
    <mergeCell ref="H28:H32"/>
  </mergeCells>
  <pageMargins left="0.7" right="0.7" top="0.75" bottom="0.75" header="0.3" footer="0.3"/>
  <pageSetup paperSize="9" scale="77" fitToHeight="0" orientation="landscape" r:id="rId1"/>
  <rowBreaks count="1" manualBreakCount="1">
    <brk id="32" max="16383"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37"/>
  <sheetViews>
    <sheetView zoomScaleNormal="100" workbookViewId="0">
      <selection activeCell="H23" sqref="H23:H27"/>
    </sheetView>
  </sheetViews>
  <sheetFormatPr defaultRowHeight="15" x14ac:dyDescent="0.25"/>
  <cols>
    <col min="1" max="1" width="3.5703125" bestFit="1" customWidth="1"/>
    <col min="2" max="2" width="34.140625" customWidth="1"/>
    <col min="3" max="3" width="20.7109375" customWidth="1"/>
    <col min="4" max="4" width="14.5703125" style="68" bestFit="1" customWidth="1"/>
    <col min="5" max="7" width="12.85546875" customWidth="1"/>
    <col min="8" max="8" width="54.85546875" customWidth="1"/>
  </cols>
  <sheetData>
    <row r="1" spans="1:8" ht="15" customHeight="1" x14ac:dyDescent="0.25">
      <c r="A1" s="95" t="s">
        <v>0</v>
      </c>
      <c r="B1" s="95"/>
      <c r="C1" s="95" t="s">
        <v>1</v>
      </c>
      <c r="D1" s="98" t="s">
        <v>243</v>
      </c>
      <c r="E1" s="99"/>
      <c r="F1" s="99"/>
      <c r="G1" s="100"/>
      <c r="H1" s="96" t="s">
        <v>2</v>
      </c>
    </row>
    <row r="2" spans="1:8" ht="38.25" x14ac:dyDescent="0.25">
      <c r="A2" s="95"/>
      <c r="B2" s="95"/>
      <c r="C2" s="95"/>
      <c r="D2" s="70" t="s">
        <v>244</v>
      </c>
      <c r="E2" s="4" t="s">
        <v>276</v>
      </c>
      <c r="F2" s="4" t="s">
        <v>4</v>
      </c>
      <c r="G2" s="4" t="s">
        <v>5</v>
      </c>
      <c r="H2" s="97"/>
    </row>
    <row r="3" spans="1:8" x14ac:dyDescent="0.25">
      <c r="A3" s="96" t="s">
        <v>160</v>
      </c>
      <c r="B3" s="103" t="s">
        <v>161</v>
      </c>
      <c r="C3" s="7" t="s">
        <v>7</v>
      </c>
      <c r="D3" s="15">
        <f t="shared" ref="D3" si="0">D8+D28</f>
        <v>0</v>
      </c>
      <c r="E3" s="15">
        <f t="shared" ref="E3:F6" si="1">E8+E28</f>
        <v>0</v>
      </c>
      <c r="F3" s="15">
        <f t="shared" si="1"/>
        <v>0</v>
      </c>
      <c r="G3" s="13">
        <v>0</v>
      </c>
      <c r="H3" s="117"/>
    </row>
    <row r="4" spans="1:8" x14ac:dyDescent="0.25">
      <c r="A4" s="96"/>
      <c r="B4" s="103">
        <v>0</v>
      </c>
      <c r="C4" s="7" t="s">
        <v>8</v>
      </c>
      <c r="D4" s="15">
        <f t="shared" ref="D4" si="2">D9+D29</f>
        <v>0</v>
      </c>
      <c r="E4" s="15">
        <f t="shared" si="1"/>
        <v>0</v>
      </c>
      <c r="F4" s="15">
        <f t="shared" si="1"/>
        <v>0</v>
      </c>
      <c r="G4" s="13">
        <v>0</v>
      </c>
      <c r="H4" s="117"/>
    </row>
    <row r="5" spans="1:8" x14ac:dyDescent="0.25">
      <c r="A5" s="96"/>
      <c r="B5" s="103">
        <v>0</v>
      </c>
      <c r="C5" s="7" t="s">
        <v>9</v>
      </c>
      <c r="D5" s="15">
        <f t="shared" ref="D5" si="3">D10+D30</f>
        <v>14289.100000000002</v>
      </c>
      <c r="E5" s="15">
        <f t="shared" si="1"/>
        <v>14289.100000000002</v>
      </c>
      <c r="F5" s="15">
        <f t="shared" si="1"/>
        <v>14247.699999999999</v>
      </c>
      <c r="G5" s="13">
        <f t="shared" ref="G5:G37" si="4">F5/E5*100</f>
        <v>99.710268666326058</v>
      </c>
      <c r="H5" s="117"/>
    </row>
    <row r="6" spans="1:8" x14ac:dyDescent="0.25">
      <c r="A6" s="96"/>
      <c r="B6" s="103"/>
      <c r="C6" s="11" t="s">
        <v>10</v>
      </c>
      <c r="D6" s="15">
        <f t="shared" ref="D6" si="5">D11+D31</f>
        <v>0</v>
      </c>
      <c r="E6" s="15">
        <f t="shared" si="1"/>
        <v>0</v>
      </c>
      <c r="F6" s="15">
        <f t="shared" si="1"/>
        <v>0</v>
      </c>
      <c r="G6" s="13">
        <v>0</v>
      </c>
      <c r="H6" s="117"/>
    </row>
    <row r="7" spans="1:8" x14ac:dyDescent="0.25">
      <c r="A7" s="96"/>
      <c r="B7" s="103"/>
      <c r="C7" s="12" t="s">
        <v>11</v>
      </c>
      <c r="D7" s="14">
        <f t="shared" ref="D7" si="6">SUM(D3:D6)</f>
        <v>14289.100000000002</v>
      </c>
      <c r="E7" s="14">
        <f t="shared" ref="E7:F7" si="7">SUM(E3:E6)</f>
        <v>14289.100000000002</v>
      </c>
      <c r="F7" s="14">
        <f t="shared" si="7"/>
        <v>14247.699999999999</v>
      </c>
      <c r="G7" s="14">
        <f t="shared" si="4"/>
        <v>99.710268666326058</v>
      </c>
      <c r="H7" s="117"/>
    </row>
    <row r="8" spans="1:8" x14ac:dyDescent="0.25">
      <c r="A8" s="95" t="s">
        <v>12</v>
      </c>
      <c r="B8" s="103" t="s">
        <v>162</v>
      </c>
      <c r="C8" s="7" t="s">
        <v>7</v>
      </c>
      <c r="D8" s="15">
        <f t="shared" ref="D8" si="8">D13+D18+D23</f>
        <v>0</v>
      </c>
      <c r="E8" s="15">
        <f t="shared" ref="E8:F11" si="9">E13+E18+E23</f>
        <v>0</v>
      </c>
      <c r="F8" s="15">
        <f t="shared" si="9"/>
        <v>0</v>
      </c>
      <c r="G8" s="13">
        <v>0</v>
      </c>
      <c r="H8" s="117"/>
    </row>
    <row r="9" spans="1:8" x14ac:dyDescent="0.25">
      <c r="A9" s="95"/>
      <c r="B9" s="103"/>
      <c r="C9" s="7" t="s">
        <v>8</v>
      </c>
      <c r="D9" s="15">
        <f t="shared" ref="D9" si="10">D14+D19+D24</f>
        <v>0</v>
      </c>
      <c r="E9" s="15">
        <f t="shared" si="9"/>
        <v>0</v>
      </c>
      <c r="F9" s="15">
        <f t="shared" si="9"/>
        <v>0</v>
      </c>
      <c r="G9" s="13">
        <v>0</v>
      </c>
      <c r="H9" s="117"/>
    </row>
    <row r="10" spans="1:8" x14ac:dyDescent="0.25">
      <c r="A10" s="95"/>
      <c r="B10" s="103"/>
      <c r="C10" s="7" t="s">
        <v>9</v>
      </c>
      <c r="D10" s="15">
        <f t="shared" ref="D10" si="11">D15+D20+D25</f>
        <v>11830.400000000001</v>
      </c>
      <c r="E10" s="15">
        <f t="shared" si="9"/>
        <v>11830.400000000001</v>
      </c>
      <c r="F10" s="15">
        <f t="shared" si="9"/>
        <v>11793.8</v>
      </c>
      <c r="G10" s="13">
        <f t="shared" si="4"/>
        <v>99.690627535839852</v>
      </c>
      <c r="H10" s="117"/>
    </row>
    <row r="11" spans="1:8" x14ac:dyDescent="0.25">
      <c r="A11" s="95"/>
      <c r="B11" s="103"/>
      <c r="C11" s="11" t="s">
        <v>10</v>
      </c>
      <c r="D11" s="15">
        <f t="shared" ref="D11" si="12">D16+D21+D26</f>
        <v>0</v>
      </c>
      <c r="E11" s="15">
        <f t="shared" si="9"/>
        <v>0</v>
      </c>
      <c r="F11" s="15">
        <f t="shared" si="9"/>
        <v>0</v>
      </c>
      <c r="G11" s="13">
        <v>0</v>
      </c>
      <c r="H11" s="117"/>
    </row>
    <row r="12" spans="1:8" x14ac:dyDescent="0.25">
      <c r="A12" s="95"/>
      <c r="B12" s="103"/>
      <c r="C12" s="12" t="s">
        <v>11</v>
      </c>
      <c r="D12" s="14">
        <f t="shared" ref="D12" si="13">SUM(D8:D11)</f>
        <v>11830.400000000001</v>
      </c>
      <c r="E12" s="14">
        <f t="shared" ref="E12:F12" si="14">SUM(E8:E11)</f>
        <v>11830.400000000001</v>
      </c>
      <c r="F12" s="14">
        <f t="shared" si="14"/>
        <v>11793.8</v>
      </c>
      <c r="G12" s="14">
        <f t="shared" si="4"/>
        <v>99.690627535839852</v>
      </c>
      <c r="H12" s="117"/>
    </row>
    <row r="13" spans="1:8" x14ac:dyDescent="0.25">
      <c r="A13" s="162" t="s">
        <v>31</v>
      </c>
      <c r="B13" s="117" t="s">
        <v>163</v>
      </c>
      <c r="C13" s="7" t="s">
        <v>7</v>
      </c>
      <c r="D13" s="15">
        <v>0</v>
      </c>
      <c r="E13" s="15">
        <v>0</v>
      </c>
      <c r="F13" s="15">
        <v>0</v>
      </c>
      <c r="G13" s="13">
        <v>0</v>
      </c>
      <c r="H13" s="117" t="s">
        <v>312</v>
      </c>
    </row>
    <row r="14" spans="1:8" x14ac:dyDescent="0.25">
      <c r="A14" s="223"/>
      <c r="B14" s="224"/>
      <c r="C14" s="7" t="s">
        <v>8</v>
      </c>
      <c r="D14" s="15">
        <v>0</v>
      </c>
      <c r="E14" s="15">
        <v>0</v>
      </c>
      <c r="F14" s="15">
        <v>0</v>
      </c>
      <c r="G14" s="13">
        <v>0</v>
      </c>
      <c r="H14" s="117"/>
    </row>
    <row r="15" spans="1:8" x14ac:dyDescent="0.25">
      <c r="A15" s="223"/>
      <c r="B15" s="224"/>
      <c r="C15" s="7" t="s">
        <v>9</v>
      </c>
      <c r="D15" s="13">
        <v>1372.9</v>
      </c>
      <c r="E15" s="13">
        <v>1372.9</v>
      </c>
      <c r="F15" s="13">
        <v>1352.9</v>
      </c>
      <c r="G15" s="13">
        <f t="shared" si="4"/>
        <v>98.543229659844116</v>
      </c>
      <c r="H15" s="117"/>
    </row>
    <row r="16" spans="1:8" x14ac:dyDescent="0.25">
      <c r="A16" s="223"/>
      <c r="B16" s="224"/>
      <c r="C16" s="11" t="s">
        <v>10</v>
      </c>
      <c r="D16" s="15">
        <v>0</v>
      </c>
      <c r="E16" s="15">
        <v>0</v>
      </c>
      <c r="F16" s="15">
        <v>0</v>
      </c>
      <c r="G16" s="13">
        <v>0</v>
      </c>
      <c r="H16" s="117"/>
    </row>
    <row r="17" spans="1:8" x14ac:dyDescent="0.25">
      <c r="A17" s="223"/>
      <c r="B17" s="224"/>
      <c r="C17" s="8" t="s">
        <v>11</v>
      </c>
      <c r="D17" s="13">
        <f t="shared" ref="D17" si="15">SUM(D13:D16)</f>
        <v>1372.9</v>
      </c>
      <c r="E17" s="13">
        <f t="shared" ref="E17:F17" si="16">SUM(E13:E16)</f>
        <v>1372.9</v>
      </c>
      <c r="F17" s="13">
        <f t="shared" si="16"/>
        <v>1352.9</v>
      </c>
      <c r="G17" s="13">
        <f t="shared" si="4"/>
        <v>98.543229659844116</v>
      </c>
      <c r="H17" s="117"/>
    </row>
    <row r="18" spans="1:8" ht="15" customHeight="1" x14ac:dyDescent="0.25">
      <c r="A18" s="162" t="s">
        <v>33</v>
      </c>
      <c r="B18" s="117" t="s">
        <v>164</v>
      </c>
      <c r="C18" s="7" t="s">
        <v>7</v>
      </c>
      <c r="D18" s="15">
        <v>0</v>
      </c>
      <c r="E18" s="15">
        <v>0</v>
      </c>
      <c r="F18" s="15">
        <v>0</v>
      </c>
      <c r="G18" s="13">
        <v>0</v>
      </c>
      <c r="H18" s="225" t="s">
        <v>262</v>
      </c>
    </row>
    <row r="19" spans="1:8" x14ac:dyDescent="0.25">
      <c r="A19" s="162"/>
      <c r="B19" s="224"/>
      <c r="C19" s="7" t="s">
        <v>8</v>
      </c>
      <c r="D19" s="15">
        <v>0</v>
      </c>
      <c r="E19" s="15">
        <v>0</v>
      </c>
      <c r="F19" s="15">
        <v>0</v>
      </c>
      <c r="G19" s="13">
        <v>0</v>
      </c>
      <c r="H19" s="225"/>
    </row>
    <row r="20" spans="1:8" x14ac:dyDescent="0.25">
      <c r="A20" s="162"/>
      <c r="B20" s="224"/>
      <c r="C20" s="7" t="s">
        <v>9</v>
      </c>
      <c r="D20" s="13">
        <v>6327.8</v>
      </c>
      <c r="E20" s="13">
        <v>6327.8</v>
      </c>
      <c r="F20" s="13">
        <v>6311.2</v>
      </c>
      <c r="G20" s="13">
        <f t="shared" si="4"/>
        <v>99.737665539365977</v>
      </c>
      <c r="H20" s="225"/>
    </row>
    <row r="21" spans="1:8" x14ac:dyDescent="0.25">
      <c r="A21" s="162"/>
      <c r="B21" s="224"/>
      <c r="C21" s="11" t="s">
        <v>10</v>
      </c>
      <c r="D21" s="15">
        <v>0</v>
      </c>
      <c r="E21" s="15">
        <v>0</v>
      </c>
      <c r="F21" s="15">
        <v>0</v>
      </c>
      <c r="G21" s="13">
        <v>0</v>
      </c>
      <c r="H21" s="225"/>
    </row>
    <row r="22" spans="1:8" x14ac:dyDescent="0.25">
      <c r="A22" s="162"/>
      <c r="B22" s="224"/>
      <c r="C22" s="8" t="s">
        <v>11</v>
      </c>
      <c r="D22" s="13">
        <f t="shared" ref="D22" si="17">SUM(D18:D21)</f>
        <v>6327.8</v>
      </c>
      <c r="E22" s="13">
        <f t="shared" ref="E22:F22" si="18">SUM(E18:E21)</f>
        <v>6327.8</v>
      </c>
      <c r="F22" s="13">
        <f t="shared" si="18"/>
        <v>6311.2</v>
      </c>
      <c r="G22" s="13">
        <f t="shared" si="4"/>
        <v>99.737665539365977</v>
      </c>
      <c r="H22" s="225"/>
    </row>
    <row r="23" spans="1:8" ht="15" customHeight="1" x14ac:dyDescent="0.25">
      <c r="A23" s="172" t="s">
        <v>39</v>
      </c>
      <c r="B23" s="145" t="s">
        <v>165</v>
      </c>
      <c r="C23" s="7" t="s">
        <v>7</v>
      </c>
      <c r="D23" s="15">
        <v>0</v>
      </c>
      <c r="E23" s="15">
        <v>0</v>
      </c>
      <c r="F23" s="15">
        <v>0</v>
      </c>
      <c r="G23" s="13">
        <v>0</v>
      </c>
      <c r="H23" s="229" t="s">
        <v>263</v>
      </c>
    </row>
    <row r="24" spans="1:8" x14ac:dyDescent="0.25">
      <c r="A24" s="173"/>
      <c r="B24" s="146"/>
      <c r="C24" s="7" t="s">
        <v>8</v>
      </c>
      <c r="D24" s="15">
        <v>0</v>
      </c>
      <c r="E24" s="15">
        <v>0</v>
      </c>
      <c r="F24" s="15">
        <v>0</v>
      </c>
      <c r="G24" s="13">
        <v>0</v>
      </c>
      <c r="H24" s="230"/>
    </row>
    <row r="25" spans="1:8" x14ac:dyDescent="0.25">
      <c r="A25" s="173"/>
      <c r="B25" s="146"/>
      <c r="C25" s="7" t="s">
        <v>9</v>
      </c>
      <c r="D25" s="13">
        <v>4129.7</v>
      </c>
      <c r="E25" s="13">
        <v>4129.7</v>
      </c>
      <c r="F25" s="13">
        <v>4129.7</v>
      </c>
      <c r="G25" s="13">
        <f t="shared" si="4"/>
        <v>100</v>
      </c>
      <c r="H25" s="230"/>
    </row>
    <row r="26" spans="1:8" x14ac:dyDescent="0.25">
      <c r="A26" s="173"/>
      <c r="B26" s="146"/>
      <c r="C26" s="11" t="s">
        <v>10</v>
      </c>
      <c r="D26" s="15">
        <v>0</v>
      </c>
      <c r="E26" s="15">
        <v>0</v>
      </c>
      <c r="F26" s="15">
        <v>0</v>
      </c>
      <c r="G26" s="13">
        <v>0</v>
      </c>
      <c r="H26" s="230"/>
    </row>
    <row r="27" spans="1:8" x14ac:dyDescent="0.25">
      <c r="A27" s="174"/>
      <c r="B27" s="147"/>
      <c r="C27" s="8" t="s">
        <v>11</v>
      </c>
      <c r="D27" s="13">
        <f t="shared" ref="D27" si="19">SUM(D23:D26)</f>
        <v>4129.7</v>
      </c>
      <c r="E27" s="13">
        <f t="shared" ref="E27:F27" si="20">SUM(E23:E26)</f>
        <v>4129.7</v>
      </c>
      <c r="F27" s="13">
        <f t="shared" si="20"/>
        <v>4129.7</v>
      </c>
      <c r="G27" s="13">
        <f t="shared" si="4"/>
        <v>100</v>
      </c>
      <c r="H27" s="231"/>
    </row>
    <row r="28" spans="1:8" x14ac:dyDescent="0.25">
      <c r="A28" s="116" t="s">
        <v>17</v>
      </c>
      <c r="B28" s="103" t="s">
        <v>166</v>
      </c>
      <c r="C28" s="7" t="s">
        <v>7</v>
      </c>
      <c r="D28" s="15">
        <f t="shared" ref="D28" si="21">D33</f>
        <v>0</v>
      </c>
      <c r="E28" s="15">
        <f t="shared" ref="E28:F31" si="22">E33</f>
        <v>0</v>
      </c>
      <c r="F28" s="15">
        <f t="shared" si="22"/>
        <v>0</v>
      </c>
      <c r="G28" s="13">
        <v>0</v>
      </c>
      <c r="H28" s="225"/>
    </row>
    <row r="29" spans="1:8" x14ac:dyDescent="0.25">
      <c r="A29" s="116"/>
      <c r="B29" s="103"/>
      <c r="C29" s="7" t="s">
        <v>8</v>
      </c>
      <c r="D29" s="15">
        <f t="shared" ref="D29" si="23">D34</f>
        <v>0</v>
      </c>
      <c r="E29" s="15">
        <f t="shared" si="22"/>
        <v>0</v>
      </c>
      <c r="F29" s="15">
        <f t="shared" si="22"/>
        <v>0</v>
      </c>
      <c r="G29" s="13">
        <v>0</v>
      </c>
      <c r="H29" s="225"/>
    </row>
    <row r="30" spans="1:8" x14ac:dyDescent="0.25">
      <c r="A30" s="116"/>
      <c r="B30" s="103"/>
      <c r="C30" s="7" t="s">
        <v>9</v>
      </c>
      <c r="D30" s="15">
        <f t="shared" ref="D30" si="24">D35</f>
        <v>2458.6999999999998</v>
      </c>
      <c r="E30" s="15">
        <f t="shared" si="22"/>
        <v>2458.6999999999998</v>
      </c>
      <c r="F30" s="15">
        <f t="shared" si="22"/>
        <v>2453.9</v>
      </c>
      <c r="G30" s="13">
        <f t="shared" si="4"/>
        <v>99.804774881034703</v>
      </c>
      <c r="H30" s="225"/>
    </row>
    <row r="31" spans="1:8" x14ac:dyDescent="0.25">
      <c r="A31" s="116"/>
      <c r="B31" s="103"/>
      <c r="C31" s="11" t="s">
        <v>10</v>
      </c>
      <c r="D31" s="15">
        <f t="shared" ref="D31" si="25">D36</f>
        <v>0</v>
      </c>
      <c r="E31" s="15">
        <f t="shared" si="22"/>
        <v>0</v>
      </c>
      <c r="F31" s="15">
        <f t="shared" si="22"/>
        <v>0</v>
      </c>
      <c r="G31" s="13">
        <v>0</v>
      </c>
      <c r="H31" s="225"/>
    </row>
    <row r="32" spans="1:8" x14ac:dyDescent="0.25">
      <c r="A32" s="116"/>
      <c r="B32" s="103"/>
      <c r="C32" s="12" t="s">
        <v>11</v>
      </c>
      <c r="D32" s="14">
        <f t="shared" ref="D32" si="26">SUM(D28:D31)</f>
        <v>2458.6999999999998</v>
      </c>
      <c r="E32" s="14">
        <f t="shared" ref="E32:F32" si="27">SUM(E28:E31)</f>
        <v>2458.6999999999998</v>
      </c>
      <c r="F32" s="14">
        <f t="shared" si="27"/>
        <v>2453.9</v>
      </c>
      <c r="G32" s="14">
        <f t="shared" si="4"/>
        <v>99.804774881034703</v>
      </c>
      <c r="H32" s="225"/>
    </row>
    <row r="33" spans="1:8" ht="15" customHeight="1" x14ac:dyDescent="0.25">
      <c r="A33" s="172" t="s">
        <v>19</v>
      </c>
      <c r="B33" s="145" t="s">
        <v>167</v>
      </c>
      <c r="C33" s="7" t="s">
        <v>7</v>
      </c>
      <c r="D33" s="15">
        <v>0</v>
      </c>
      <c r="E33" s="15">
        <v>0</v>
      </c>
      <c r="F33" s="15">
        <v>0</v>
      </c>
      <c r="G33" s="13">
        <v>0</v>
      </c>
      <c r="H33" s="226" t="s">
        <v>264</v>
      </c>
    </row>
    <row r="34" spans="1:8" x14ac:dyDescent="0.25">
      <c r="A34" s="173"/>
      <c r="B34" s="146"/>
      <c r="C34" s="7" t="s">
        <v>8</v>
      </c>
      <c r="D34" s="15">
        <v>0</v>
      </c>
      <c r="E34" s="15">
        <v>0</v>
      </c>
      <c r="F34" s="15">
        <v>0</v>
      </c>
      <c r="G34" s="13">
        <v>0</v>
      </c>
      <c r="H34" s="227"/>
    </row>
    <row r="35" spans="1:8" x14ac:dyDescent="0.25">
      <c r="A35" s="173"/>
      <c r="B35" s="146"/>
      <c r="C35" s="7" t="s">
        <v>9</v>
      </c>
      <c r="D35" s="13">
        <v>2458.6999999999998</v>
      </c>
      <c r="E35" s="13">
        <v>2458.6999999999998</v>
      </c>
      <c r="F35" s="13">
        <v>2453.9</v>
      </c>
      <c r="G35" s="13">
        <f t="shared" si="4"/>
        <v>99.804774881034703</v>
      </c>
      <c r="H35" s="227"/>
    </row>
    <row r="36" spans="1:8" x14ac:dyDescent="0.25">
      <c r="A36" s="173"/>
      <c r="B36" s="146"/>
      <c r="C36" s="11" t="s">
        <v>10</v>
      </c>
      <c r="D36" s="15">
        <v>0</v>
      </c>
      <c r="E36" s="15">
        <v>0</v>
      </c>
      <c r="F36" s="15">
        <v>0</v>
      </c>
      <c r="G36" s="13">
        <v>0</v>
      </c>
      <c r="H36" s="227"/>
    </row>
    <row r="37" spans="1:8" x14ac:dyDescent="0.25">
      <c r="A37" s="174"/>
      <c r="B37" s="147"/>
      <c r="C37" s="8" t="s">
        <v>11</v>
      </c>
      <c r="D37" s="13">
        <f t="shared" ref="D37" si="28">SUM(D33:D36)</f>
        <v>2458.6999999999998</v>
      </c>
      <c r="E37" s="13">
        <f t="shared" ref="E37:F37" si="29">SUM(E33:E36)</f>
        <v>2458.6999999999998</v>
      </c>
      <c r="F37" s="13">
        <f t="shared" si="29"/>
        <v>2453.9</v>
      </c>
      <c r="G37" s="13">
        <f t="shared" si="4"/>
        <v>99.804774881034703</v>
      </c>
      <c r="H37" s="228"/>
    </row>
  </sheetData>
  <mergeCells count="25">
    <mergeCell ref="H1:H2"/>
    <mergeCell ref="D1:G1"/>
    <mergeCell ref="B33:B37"/>
    <mergeCell ref="H13:H17"/>
    <mergeCell ref="A1:B2"/>
    <mergeCell ref="C1:C2"/>
    <mergeCell ref="A3:A7"/>
    <mergeCell ref="B3:B7"/>
    <mergeCell ref="H18:H22"/>
    <mergeCell ref="H33:H37"/>
    <mergeCell ref="A18:A22"/>
    <mergeCell ref="B18:B22"/>
    <mergeCell ref="H23:H27"/>
    <mergeCell ref="A28:A32"/>
    <mergeCell ref="A8:A12"/>
    <mergeCell ref="B8:B12"/>
    <mergeCell ref="A23:A27"/>
    <mergeCell ref="B23:B27"/>
    <mergeCell ref="H3:H7"/>
    <mergeCell ref="H8:H12"/>
    <mergeCell ref="A33:A37"/>
    <mergeCell ref="A13:A17"/>
    <mergeCell ref="B13:B17"/>
    <mergeCell ref="B28:B32"/>
    <mergeCell ref="H28:H32"/>
  </mergeCells>
  <pageMargins left="0.7" right="0.7" top="0.75" bottom="0.75" header="0.3" footer="0.3"/>
  <pageSetup paperSize="9" scale="78" fitToHeight="0" orientation="landscape"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47"/>
  <sheetViews>
    <sheetView tabSelected="1" topLeftCell="A30" zoomScaleNormal="100" workbookViewId="0">
      <selection activeCell="H38" sqref="H38:H42"/>
    </sheetView>
  </sheetViews>
  <sheetFormatPr defaultRowHeight="15" x14ac:dyDescent="0.25"/>
  <cols>
    <col min="1" max="1" width="5.85546875" bestFit="1" customWidth="1"/>
    <col min="2" max="2" width="35.85546875" customWidth="1"/>
    <col min="3" max="3" width="20.140625" customWidth="1"/>
    <col min="4" max="4" width="14.5703125" style="68" customWidth="1"/>
    <col min="5" max="7" width="12.85546875" customWidth="1"/>
    <col min="8" max="8" width="57.5703125" customWidth="1"/>
  </cols>
  <sheetData>
    <row r="1" spans="1:8" ht="15" customHeight="1" x14ac:dyDescent="0.25">
      <c r="A1" s="95" t="s">
        <v>0</v>
      </c>
      <c r="B1" s="95"/>
      <c r="C1" s="95" t="s">
        <v>1</v>
      </c>
      <c r="D1" s="98" t="s">
        <v>243</v>
      </c>
      <c r="E1" s="99"/>
      <c r="F1" s="99"/>
      <c r="G1" s="100"/>
      <c r="H1" s="96" t="s">
        <v>2</v>
      </c>
    </row>
    <row r="2" spans="1:8" ht="38.25" x14ac:dyDescent="0.25">
      <c r="A2" s="95"/>
      <c r="B2" s="95"/>
      <c r="C2" s="95"/>
      <c r="D2" s="70" t="s">
        <v>244</v>
      </c>
      <c r="E2" s="4" t="s">
        <v>276</v>
      </c>
      <c r="F2" s="4" t="s">
        <v>4</v>
      </c>
      <c r="G2" s="4" t="s">
        <v>5</v>
      </c>
      <c r="H2" s="97"/>
    </row>
    <row r="3" spans="1:8" x14ac:dyDescent="0.25">
      <c r="A3" s="96" t="s">
        <v>168</v>
      </c>
      <c r="B3" s="103" t="s">
        <v>169</v>
      </c>
      <c r="C3" s="7" t="s">
        <v>7</v>
      </c>
      <c r="D3" s="15">
        <f t="shared" ref="D3:E3" si="0">D8+D18+D38</f>
        <v>0</v>
      </c>
      <c r="E3" s="15">
        <f t="shared" si="0"/>
        <v>0</v>
      </c>
      <c r="F3" s="15">
        <f t="shared" ref="F3:F6" si="1">F8+F18+F38</f>
        <v>0</v>
      </c>
      <c r="G3" s="13">
        <v>0</v>
      </c>
      <c r="H3" s="117"/>
    </row>
    <row r="4" spans="1:8" x14ac:dyDescent="0.25">
      <c r="A4" s="96"/>
      <c r="B4" s="103">
        <v>0</v>
      </c>
      <c r="C4" s="7" t="s">
        <v>8</v>
      </c>
      <c r="D4" s="15">
        <f t="shared" ref="D4:E4" si="2">D9+D19+D39</f>
        <v>37753.199999999997</v>
      </c>
      <c r="E4" s="15">
        <f t="shared" si="2"/>
        <v>37753.199999999997</v>
      </c>
      <c r="F4" s="15">
        <f t="shared" si="1"/>
        <v>37753.199999999997</v>
      </c>
      <c r="G4" s="13">
        <f t="shared" ref="G4:G47" si="3">F4/E4*100</f>
        <v>100</v>
      </c>
      <c r="H4" s="117"/>
    </row>
    <row r="5" spans="1:8" x14ac:dyDescent="0.25">
      <c r="A5" s="96"/>
      <c r="B5" s="103">
        <v>0</v>
      </c>
      <c r="C5" s="7" t="s">
        <v>9</v>
      </c>
      <c r="D5" s="15">
        <f t="shared" ref="D5:E5" si="4">D10+D20+D40</f>
        <v>295712.09999999998</v>
      </c>
      <c r="E5" s="15">
        <f t="shared" si="4"/>
        <v>295712.09999999998</v>
      </c>
      <c r="F5" s="15">
        <f>F10+F20+F40</f>
        <v>270310.5</v>
      </c>
      <c r="G5" s="13">
        <f t="shared" si="3"/>
        <v>91.41002346539085</v>
      </c>
      <c r="H5" s="117"/>
    </row>
    <row r="6" spans="1:8" x14ac:dyDescent="0.25">
      <c r="A6" s="96"/>
      <c r="B6" s="103"/>
      <c r="C6" s="11" t="s">
        <v>10</v>
      </c>
      <c r="D6" s="15">
        <f t="shared" ref="D6:E6" si="5">D11+D21+D41</f>
        <v>0</v>
      </c>
      <c r="E6" s="15">
        <f t="shared" si="5"/>
        <v>0</v>
      </c>
      <c r="F6" s="15">
        <f t="shared" si="1"/>
        <v>0</v>
      </c>
      <c r="G6" s="13">
        <v>0</v>
      </c>
      <c r="H6" s="117"/>
    </row>
    <row r="7" spans="1:8" x14ac:dyDescent="0.25">
      <c r="A7" s="96"/>
      <c r="B7" s="103"/>
      <c r="C7" s="12" t="s">
        <v>11</v>
      </c>
      <c r="D7" s="14">
        <f t="shared" ref="D7:E7" si="6">SUM(D3:D6)</f>
        <v>333465.3</v>
      </c>
      <c r="E7" s="14">
        <f t="shared" si="6"/>
        <v>333465.3</v>
      </c>
      <c r="F7" s="14">
        <f t="shared" ref="F7" si="7">SUM(F3:F6)</f>
        <v>308063.7</v>
      </c>
      <c r="G7" s="14">
        <f t="shared" si="3"/>
        <v>92.38253575409496</v>
      </c>
      <c r="H7" s="117"/>
    </row>
    <row r="8" spans="1:8" x14ac:dyDescent="0.25">
      <c r="A8" s="95" t="s">
        <v>12</v>
      </c>
      <c r="B8" s="103" t="s">
        <v>170</v>
      </c>
      <c r="C8" s="7" t="s">
        <v>7</v>
      </c>
      <c r="D8" s="15">
        <f t="shared" ref="D8:E8" si="8">D13</f>
        <v>0</v>
      </c>
      <c r="E8" s="15">
        <f t="shared" si="8"/>
        <v>0</v>
      </c>
      <c r="F8" s="15">
        <f t="shared" ref="F8:F11" si="9">F13</f>
        <v>0</v>
      </c>
      <c r="G8" s="13">
        <v>0</v>
      </c>
      <c r="H8" s="196" t="s">
        <v>277</v>
      </c>
    </row>
    <row r="9" spans="1:8" x14ac:dyDescent="0.25">
      <c r="A9" s="95"/>
      <c r="B9" s="103"/>
      <c r="C9" s="7" t="s">
        <v>8</v>
      </c>
      <c r="D9" s="15">
        <f t="shared" ref="D9:E9" si="10">D14</f>
        <v>0</v>
      </c>
      <c r="E9" s="15">
        <f t="shared" si="10"/>
        <v>0</v>
      </c>
      <c r="F9" s="15">
        <f t="shared" si="9"/>
        <v>0</v>
      </c>
      <c r="G9" s="13">
        <v>0</v>
      </c>
      <c r="H9" s="197"/>
    </row>
    <row r="10" spans="1:8" x14ac:dyDescent="0.25">
      <c r="A10" s="95"/>
      <c r="B10" s="103"/>
      <c r="C10" s="7" t="s">
        <v>9</v>
      </c>
      <c r="D10" s="15">
        <f t="shared" ref="D10:E10" si="11">D15</f>
        <v>83206.7</v>
      </c>
      <c r="E10" s="15">
        <f t="shared" si="11"/>
        <v>83206.7</v>
      </c>
      <c r="F10" s="15">
        <f t="shared" si="9"/>
        <v>79162.899999999994</v>
      </c>
      <c r="G10" s="13">
        <f t="shared" si="3"/>
        <v>95.140054827315595</v>
      </c>
      <c r="H10" s="197"/>
    </row>
    <row r="11" spans="1:8" x14ac:dyDescent="0.25">
      <c r="A11" s="95"/>
      <c r="B11" s="103"/>
      <c r="C11" s="11" t="s">
        <v>10</v>
      </c>
      <c r="D11" s="15">
        <f t="shared" ref="D11:E11" si="12">D16</f>
        <v>0</v>
      </c>
      <c r="E11" s="15">
        <f t="shared" si="12"/>
        <v>0</v>
      </c>
      <c r="F11" s="15">
        <f t="shared" si="9"/>
        <v>0</v>
      </c>
      <c r="G11" s="13">
        <v>0</v>
      </c>
      <c r="H11" s="197"/>
    </row>
    <row r="12" spans="1:8" x14ac:dyDescent="0.25">
      <c r="A12" s="95"/>
      <c r="B12" s="103"/>
      <c r="C12" s="12" t="s">
        <v>11</v>
      </c>
      <c r="D12" s="14">
        <f t="shared" ref="D12:E12" si="13">SUM(D8:D11)</f>
        <v>83206.7</v>
      </c>
      <c r="E12" s="14">
        <f t="shared" si="13"/>
        <v>83206.7</v>
      </c>
      <c r="F12" s="14">
        <f t="shared" ref="F12" si="14">SUM(F8:F11)</f>
        <v>79162.899999999994</v>
      </c>
      <c r="G12" s="14">
        <f t="shared" si="3"/>
        <v>95.140054827315595</v>
      </c>
      <c r="H12" s="197"/>
    </row>
    <row r="13" spans="1:8" x14ac:dyDescent="0.25">
      <c r="A13" s="162" t="s">
        <v>31</v>
      </c>
      <c r="B13" s="240" t="s">
        <v>171</v>
      </c>
      <c r="C13" s="7" t="s">
        <v>7</v>
      </c>
      <c r="D13" s="15">
        <v>0</v>
      </c>
      <c r="E13" s="15">
        <v>0</v>
      </c>
      <c r="F13" s="15">
        <v>0</v>
      </c>
      <c r="G13" s="13">
        <v>0</v>
      </c>
      <c r="H13" s="197"/>
    </row>
    <row r="14" spans="1:8" x14ac:dyDescent="0.25">
      <c r="A14" s="162"/>
      <c r="B14" s="240"/>
      <c r="C14" s="7" t="s">
        <v>8</v>
      </c>
      <c r="D14" s="15">
        <v>0</v>
      </c>
      <c r="E14" s="15">
        <v>0</v>
      </c>
      <c r="F14" s="15">
        <v>0</v>
      </c>
      <c r="G14" s="13">
        <v>0</v>
      </c>
      <c r="H14" s="197"/>
    </row>
    <row r="15" spans="1:8" x14ac:dyDescent="0.25">
      <c r="A15" s="162"/>
      <c r="B15" s="240"/>
      <c r="C15" s="7" t="s">
        <v>9</v>
      </c>
      <c r="D15" s="13">
        <v>83206.7</v>
      </c>
      <c r="E15" s="13">
        <v>83206.7</v>
      </c>
      <c r="F15" s="13">
        <v>79162.899999999994</v>
      </c>
      <c r="G15" s="13">
        <f t="shared" si="3"/>
        <v>95.140054827315595</v>
      </c>
      <c r="H15" s="197"/>
    </row>
    <row r="16" spans="1:8" x14ac:dyDescent="0.25">
      <c r="A16" s="162"/>
      <c r="B16" s="240"/>
      <c r="C16" s="11" t="s">
        <v>10</v>
      </c>
      <c r="D16" s="15">
        <v>0</v>
      </c>
      <c r="E16" s="15">
        <v>0</v>
      </c>
      <c r="F16" s="15">
        <v>0</v>
      </c>
      <c r="G16" s="13">
        <v>0</v>
      </c>
      <c r="H16" s="197"/>
    </row>
    <row r="17" spans="1:8" x14ac:dyDescent="0.25">
      <c r="A17" s="162"/>
      <c r="B17" s="240"/>
      <c r="C17" s="12" t="s">
        <v>11</v>
      </c>
      <c r="D17" s="13">
        <f t="shared" ref="D17:E17" si="15">SUM(D13:D16)</f>
        <v>83206.7</v>
      </c>
      <c r="E17" s="13">
        <f t="shared" si="15"/>
        <v>83206.7</v>
      </c>
      <c r="F17" s="13">
        <f t="shared" ref="F17" si="16">SUM(F13:F16)</f>
        <v>79162.899999999994</v>
      </c>
      <c r="G17" s="13">
        <f t="shared" si="3"/>
        <v>95.140054827315595</v>
      </c>
      <c r="H17" s="241"/>
    </row>
    <row r="18" spans="1:8" ht="15" customHeight="1" x14ac:dyDescent="0.25">
      <c r="A18" s="116" t="s">
        <v>17</v>
      </c>
      <c r="B18" s="103" t="s">
        <v>172</v>
      </c>
      <c r="C18" s="7" t="s">
        <v>7</v>
      </c>
      <c r="D18" s="15">
        <f t="shared" ref="D18:E18" si="17">D23+D28+D33</f>
        <v>0</v>
      </c>
      <c r="E18" s="15">
        <f t="shared" si="17"/>
        <v>0</v>
      </c>
      <c r="F18" s="15">
        <f t="shared" ref="F18:F21" si="18">F23+F28+F33</f>
        <v>0</v>
      </c>
      <c r="G18" s="13">
        <v>0</v>
      </c>
      <c r="H18" s="117"/>
    </row>
    <row r="19" spans="1:8" x14ac:dyDescent="0.25">
      <c r="A19" s="116"/>
      <c r="B19" s="103"/>
      <c r="C19" s="7" t="s">
        <v>8</v>
      </c>
      <c r="D19" s="15">
        <f t="shared" ref="D19:E19" si="19">D24+D29+D34</f>
        <v>37753.199999999997</v>
      </c>
      <c r="E19" s="15">
        <f t="shared" si="19"/>
        <v>37753.199999999997</v>
      </c>
      <c r="F19" s="15">
        <f t="shared" si="18"/>
        <v>37753.199999999997</v>
      </c>
      <c r="G19" s="13">
        <f t="shared" si="3"/>
        <v>100</v>
      </c>
      <c r="H19" s="117"/>
    </row>
    <row r="20" spans="1:8" x14ac:dyDescent="0.25">
      <c r="A20" s="116"/>
      <c r="B20" s="103"/>
      <c r="C20" s="7" t="s">
        <v>9</v>
      </c>
      <c r="D20" s="15">
        <f t="shared" ref="D20:E20" si="20">D25+D30+D35</f>
        <v>192247.19999999998</v>
      </c>
      <c r="E20" s="15">
        <f t="shared" si="20"/>
        <v>192247.19999999998</v>
      </c>
      <c r="F20" s="15">
        <f>F25+F30+F35</f>
        <v>180428.7</v>
      </c>
      <c r="G20" s="13">
        <f t="shared" si="3"/>
        <v>93.852446225484698</v>
      </c>
      <c r="H20" s="117"/>
    </row>
    <row r="21" spans="1:8" x14ac:dyDescent="0.25">
      <c r="A21" s="116"/>
      <c r="B21" s="103"/>
      <c r="C21" s="11" t="s">
        <v>10</v>
      </c>
      <c r="D21" s="15">
        <f t="shared" ref="D21:E21" si="21">D26+D31+D36</f>
        <v>0</v>
      </c>
      <c r="E21" s="15">
        <f t="shared" si="21"/>
        <v>0</v>
      </c>
      <c r="F21" s="15">
        <f t="shared" si="18"/>
        <v>0</v>
      </c>
      <c r="G21" s="13">
        <v>0</v>
      </c>
      <c r="H21" s="117"/>
    </row>
    <row r="22" spans="1:8" x14ac:dyDescent="0.25">
      <c r="A22" s="116"/>
      <c r="B22" s="103"/>
      <c r="C22" s="12" t="s">
        <v>11</v>
      </c>
      <c r="D22" s="14">
        <f t="shared" ref="D22:E22" si="22">SUM(D18:D21)</f>
        <v>230000.39999999997</v>
      </c>
      <c r="E22" s="14">
        <f t="shared" si="22"/>
        <v>230000.39999999997</v>
      </c>
      <c r="F22" s="14">
        <f t="shared" ref="F22" si="23">SUM(F18:F21)</f>
        <v>218181.90000000002</v>
      </c>
      <c r="G22" s="14">
        <f t="shared" si="3"/>
        <v>94.861530675598843</v>
      </c>
      <c r="H22" s="117"/>
    </row>
    <row r="23" spans="1:8" ht="39" customHeight="1" x14ac:dyDescent="0.25">
      <c r="A23" s="118" t="s">
        <v>19</v>
      </c>
      <c r="B23" s="117" t="s">
        <v>173</v>
      </c>
      <c r="C23" s="7" t="s">
        <v>7</v>
      </c>
      <c r="D23" s="15">
        <v>0</v>
      </c>
      <c r="E23" s="15">
        <v>0</v>
      </c>
      <c r="F23" s="15">
        <v>0</v>
      </c>
      <c r="G23" s="13">
        <v>0</v>
      </c>
      <c r="H23" s="239" t="s">
        <v>323</v>
      </c>
    </row>
    <row r="24" spans="1:8" ht="39" customHeight="1" x14ac:dyDescent="0.25">
      <c r="A24" s="118"/>
      <c r="B24" s="117"/>
      <c r="C24" s="7" t="s">
        <v>8</v>
      </c>
      <c r="D24" s="13">
        <v>0</v>
      </c>
      <c r="E24" s="13">
        <v>0</v>
      </c>
      <c r="F24" s="13">
        <v>0</v>
      </c>
      <c r="G24" s="13">
        <v>0</v>
      </c>
      <c r="H24" s="239"/>
    </row>
    <row r="25" spans="1:8" ht="39" customHeight="1" x14ac:dyDescent="0.25">
      <c r="A25" s="118"/>
      <c r="B25" s="117"/>
      <c r="C25" s="7" t="s">
        <v>9</v>
      </c>
      <c r="D25" s="13">
        <v>104113.3</v>
      </c>
      <c r="E25" s="13">
        <v>104113.3</v>
      </c>
      <c r="F25" s="13">
        <v>99889.3</v>
      </c>
      <c r="G25" s="13">
        <f t="shared" si="3"/>
        <v>95.942881457028065</v>
      </c>
      <c r="H25" s="239"/>
    </row>
    <row r="26" spans="1:8" ht="39" customHeight="1" x14ac:dyDescent="0.25">
      <c r="A26" s="118"/>
      <c r="B26" s="117"/>
      <c r="C26" s="11" t="s">
        <v>10</v>
      </c>
      <c r="D26" s="13">
        <v>0</v>
      </c>
      <c r="E26" s="13">
        <v>0</v>
      </c>
      <c r="F26" s="13">
        <v>0</v>
      </c>
      <c r="G26" s="13">
        <v>0</v>
      </c>
      <c r="H26" s="239"/>
    </row>
    <row r="27" spans="1:8" ht="39" customHeight="1" x14ac:dyDescent="0.25">
      <c r="A27" s="118"/>
      <c r="B27" s="117"/>
      <c r="C27" s="8" t="s">
        <v>11</v>
      </c>
      <c r="D27" s="13">
        <f t="shared" ref="D27:E27" si="24">SUM(D23:D26)</f>
        <v>104113.3</v>
      </c>
      <c r="E27" s="13">
        <f t="shared" si="24"/>
        <v>104113.3</v>
      </c>
      <c r="F27" s="13">
        <f t="shared" ref="F27" si="25">SUM(F23:F26)</f>
        <v>99889.3</v>
      </c>
      <c r="G27" s="13">
        <f t="shared" si="3"/>
        <v>95.942881457028065</v>
      </c>
      <c r="H27" s="239"/>
    </row>
    <row r="28" spans="1:8" ht="69.95" customHeight="1" x14ac:dyDescent="0.25">
      <c r="A28" s="118" t="s">
        <v>21</v>
      </c>
      <c r="B28" s="117" t="s">
        <v>174</v>
      </c>
      <c r="C28" s="7" t="str">
        <f>C18</f>
        <v>федеральный бюджет</v>
      </c>
      <c r="D28" s="13">
        <v>0</v>
      </c>
      <c r="E28" s="13">
        <v>0</v>
      </c>
      <c r="F28" s="13">
        <v>0</v>
      </c>
      <c r="G28" s="13">
        <v>0</v>
      </c>
      <c r="H28" s="117" t="s">
        <v>313</v>
      </c>
    </row>
    <row r="29" spans="1:8" ht="69.95" customHeight="1" x14ac:dyDescent="0.25">
      <c r="A29" s="232"/>
      <c r="B29" s="199"/>
      <c r="C29" s="7" t="str">
        <f>C19</f>
        <v>окружной бюджет</v>
      </c>
      <c r="D29" s="13">
        <v>37753.199999999997</v>
      </c>
      <c r="E29" s="13">
        <v>37753.199999999997</v>
      </c>
      <c r="F29" s="13">
        <v>37753.199999999997</v>
      </c>
      <c r="G29" s="13">
        <f t="shared" si="3"/>
        <v>100</v>
      </c>
      <c r="H29" s="233"/>
    </row>
    <row r="30" spans="1:8" ht="69.95" customHeight="1" x14ac:dyDescent="0.25">
      <c r="A30" s="232"/>
      <c r="B30" s="199"/>
      <c r="C30" s="7" t="str">
        <f>C20</f>
        <v>городской бюджет</v>
      </c>
      <c r="D30" s="13">
        <v>64999.1</v>
      </c>
      <c r="E30" s="13">
        <v>64999.1</v>
      </c>
      <c r="F30" s="13">
        <v>64856.3</v>
      </c>
      <c r="G30" s="13">
        <f t="shared" si="3"/>
        <v>99.780304650372088</v>
      </c>
      <c r="H30" s="233"/>
    </row>
    <row r="31" spans="1:8" ht="69.95" customHeight="1" x14ac:dyDescent="0.25">
      <c r="A31" s="232"/>
      <c r="B31" s="199"/>
      <c r="C31" s="7" t="str">
        <f>C21</f>
        <v>другие источники</v>
      </c>
      <c r="D31" s="13">
        <v>0</v>
      </c>
      <c r="E31" s="13">
        <v>0</v>
      </c>
      <c r="F31" s="13">
        <v>0</v>
      </c>
      <c r="G31" s="13">
        <v>0</v>
      </c>
      <c r="H31" s="233"/>
    </row>
    <row r="32" spans="1:8" ht="69.95" customHeight="1" x14ac:dyDescent="0.25">
      <c r="A32" s="232"/>
      <c r="B32" s="199"/>
      <c r="C32" s="7" t="str">
        <f>C22</f>
        <v>всего:</v>
      </c>
      <c r="D32" s="13">
        <f t="shared" ref="D32:E32" si="26">SUM(D28:D31)</f>
        <v>102752.29999999999</v>
      </c>
      <c r="E32" s="13">
        <f t="shared" si="26"/>
        <v>102752.29999999999</v>
      </c>
      <c r="F32" s="13">
        <f t="shared" ref="F32" si="27">SUM(F28:F31)</f>
        <v>102609.5</v>
      </c>
      <c r="G32" s="13">
        <f t="shared" si="3"/>
        <v>99.861025008685942</v>
      </c>
      <c r="H32" s="233"/>
    </row>
    <row r="33" spans="1:8" ht="32.1" customHeight="1" x14ac:dyDescent="0.25">
      <c r="A33" s="118" t="s">
        <v>23</v>
      </c>
      <c r="B33" s="117" t="s">
        <v>175</v>
      </c>
      <c r="C33" s="7" t="str">
        <f>C18</f>
        <v>федеральный бюджет</v>
      </c>
      <c r="D33" s="13">
        <v>0</v>
      </c>
      <c r="E33" s="13">
        <v>0</v>
      </c>
      <c r="F33" s="13">
        <v>0</v>
      </c>
      <c r="G33" s="13">
        <v>0</v>
      </c>
      <c r="H33" s="117" t="s">
        <v>280</v>
      </c>
    </row>
    <row r="34" spans="1:8" ht="32.1" customHeight="1" x14ac:dyDescent="0.25">
      <c r="A34" s="232"/>
      <c r="B34" s="234"/>
      <c r="C34" s="7" t="str">
        <f>C19</f>
        <v>окружной бюджет</v>
      </c>
      <c r="D34" s="13">
        <v>0</v>
      </c>
      <c r="E34" s="13">
        <v>0</v>
      </c>
      <c r="F34" s="13">
        <v>0</v>
      </c>
      <c r="G34" s="13">
        <v>0</v>
      </c>
      <c r="H34" s="233"/>
    </row>
    <row r="35" spans="1:8" ht="32.1" customHeight="1" x14ac:dyDescent="0.25">
      <c r="A35" s="232"/>
      <c r="B35" s="234"/>
      <c r="C35" s="7" t="str">
        <f>C20</f>
        <v>городской бюджет</v>
      </c>
      <c r="D35" s="13">
        <v>23134.799999999999</v>
      </c>
      <c r="E35" s="13">
        <v>23134.799999999999</v>
      </c>
      <c r="F35" s="13">
        <v>15683.1</v>
      </c>
      <c r="G35" s="13">
        <f t="shared" si="3"/>
        <v>67.790082473157327</v>
      </c>
      <c r="H35" s="233"/>
    </row>
    <row r="36" spans="1:8" ht="32.1" customHeight="1" x14ac:dyDescent="0.25">
      <c r="A36" s="232"/>
      <c r="B36" s="234"/>
      <c r="C36" s="7" t="str">
        <f>C21</f>
        <v>другие источники</v>
      </c>
      <c r="D36" s="13">
        <v>0</v>
      </c>
      <c r="E36" s="13">
        <v>0</v>
      </c>
      <c r="F36" s="13">
        <v>0</v>
      </c>
      <c r="G36" s="13">
        <v>0</v>
      </c>
      <c r="H36" s="233"/>
    </row>
    <row r="37" spans="1:8" ht="32.1" customHeight="1" x14ac:dyDescent="0.25">
      <c r="A37" s="232"/>
      <c r="B37" s="234"/>
      <c r="C37" s="7" t="str">
        <f>C22</f>
        <v>всего:</v>
      </c>
      <c r="D37" s="13">
        <f t="shared" ref="D37:E37" si="28">SUM(D33:D36)</f>
        <v>23134.799999999999</v>
      </c>
      <c r="E37" s="13">
        <f t="shared" si="28"/>
        <v>23134.799999999999</v>
      </c>
      <c r="F37" s="13">
        <f t="shared" ref="F37" si="29">SUM(F33:F36)</f>
        <v>15683.1</v>
      </c>
      <c r="G37" s="13">
        <f t="shared" si="3"/>
        <v>67.790082473157327</v>
      </c>
      <c r="H37" s="233"/>
    </row>
    <row r="38" spans="1:8" ht="15" customHeight="1" x14ac:dyDescent="0.25">
      <c r="A38" s="116" t="s">
        <v>25</v>
      </c>
      <c r="B38" s="103" t="s">
        <v>176</v>
      </c>
      <c r="C38" s="7" t="str">
        <f t="shared" ref="C38:C42" si="30">C33</f>
        <v>федеральный бюджет</v>
      </c>
      <c r="D38" s="13">
        <f t="shared" ref="D38:E38" si="31">D43</f>
        <v>0</v>
      </c>
      <c r="E38" s="13">
        <f t="shared" si="31"/>
        <v>0</v>
      </c>
      <c r="F38" s="13">
        <f t="shared" ref="F38:F41" si="32">F43</f>
        <v>0</v>
      </c>
      <c r="G38" s="13">
        <v>0</v>
      </c>
      <c r="H38" s="238"/>
    </row>
    <row r="39" spans="1:8" x14ac:dyDescent="0.25">
      <c r="A39" s="236"/>
      <c r="B39" s="237"/>
      <c r="C39" s="7" t="str">
        <f t="shared" si="30"/>
        <v>окружной бюджет</v>
      </c>
      <c r="D39" s="13">
        <f t="shared" ref="D39:E39" si="33">D44</f>
        <v>0</v>
      </c>
      <c r="E39" s="13">
        <f t="shared" si="33"/>
        <v>0</v>
      </c>
      <c r="F39" s="13">
        <f t="shared" si="32"/>
        <v>0</v>
      </c>
      <c r="G39" s="13">
        <v>0</v>
      </c>
      <c r="H39" s="238"/>
    </row>
    <row r="40" spans="1:8" x14ac:dyDescent="0.25">
      <c r="A40" s="236"/>
      <c r="B40" s="237"/>
      <c r="C40" s="7" t="str">
        <f t="shared" si="30"/>
        <v>городской бюджет</v>
      </c>
      <c r="D40" s="13">
        <f t="shared" ref="D40:E40" si="34">D45</f>
        <v>20258.2</v>
      </c>
      <c r="E40" s="13">
        <f t="shared" si="34"/>
        <v>20258.2</v>
      </c>
      <c r="F40" s="13">
        <f t="shared" si="32"/>
        <v>10718.9</v>
      </c>
      <c r="G40" s="13">
        <f t="shared" si="3"/>
        <v>52.911413649781323</v>
      </c>
      <c r="H40" s="238"/>
    </row>
    <row r="41" spans="1:8" x14ac:dyDescent="0.25">
      <c r="A41" s="236"/>
      <c r="B41" s="237"/>
      <c r="C41" s="7" t="str">
        <f t="shared" si="30"/>
        <v>другие источники</v>
      </c>
      <c r="D41" s="13">
        <f t="shared" ref="D41:E41" si="35">D46</f>
        <v>0</v>
      </c>
      <c r="E41" s="13">
        <f t="shared" si="35"/>
        <v>0</v>
      </c>
      <c r="F41" s="13">
        <f t="shared" si="32"/>
        <v>0</v>
      </c>
      <c r="G41" s="13">
        <v>0</v>
      </c>
      <c r="H41" s="238"/>
    </row>
    <row r="42" spans="1:8" x14ac:dyDescent="0.25">
      <c r="A42" s="236"/>
      <c r="B42" s="237"/>
      <c r="C42" s="25" t="str">
        <f t="shared" si="30"/>
        <v>всего:</v>
      </c>
      <c r="D42" s="14">
        <f t="shared" ref="D42:E42" si="36">SUM(D38:D41)</f>
        <v>20258.2</v>
      </c>
      <c r="E42" s="14">
        <f t="shared" si="36"/>
        <v>20258.2</v>
      </c>
      <c r="F42" s="14">
        <f t="shared" ref="F42" si="37">SUM(F38:F41)</f>
        <v>10718.9</v>
      </c>
      <c r="G42" s="14">
        <f t="shared" si="3"/>
        <v>52.911413649781323</v>
      </c>
      <c r="H42" s="238"/>
    </row>
    <row r="43" spans="1:8" ht="21.95" customHeight="1" x14ac:dyDescent="0.25">
      <c r="A43" s="118" t="s">
        <v>27</v>
      </c>
      <c r="B43" s="117" t="s">
        <v>177</v>
      </c>
      <c r="C43" s="7" t="s">
        <v>7</v>
      </c>
      <c r="D43" s="15">
        <v>0</v>
      </c>
      <c r="E43" s="15">
        <v>0</v>
      </c>
      <c r="F43" s="15">
        <v>0</v>
      </c>
      <c r="G43" s="13">
        <v>0</v>
      </c>
      <c r="H43" s="117" t="s">
        <v>314</v>
      </c>
    </row>
    <row r="44" spans="1:8" ht="21.95" customHeight="1" x14ac:dyDescent="0.25">
      <c r="A44" s="235"/>
      <c r="B44" s="224"/>
      <c r="C44" s="7" t="s">
        <v>8</v>
      </c>
      <c r="D44" s="15">
        <v>0</v>
      </c>
      <c r="E44" s="15">
        <v>0</v>
      </c>
      <c r="F44" s="15">
        <v>0</v>
      </c>
      <c r="G44" s="13">
        <v>0</v>
      </c>
      <c r="H44" s="117"/>
    </row>
    <row r="45" spans="1:8" ht="21.95" customHeight="1" x14ac:dyDescent="0.25">
      <c r="A45" s="235"/>
      <c r="B45" s="224"/>
      <c r="C45" s="7" t="s">
        <v>9</v>
      </c>
      <c r="D45" s="13">
        <v>20258.2</v>
      </c>
      <c r="E45" s="13">
        <v>20258.2</v>
      </c>
      <c r="F45" s="13">
        <v>10718.9</v>
      </c>
      <c r="G45" s="13">
        <f t="shared" si="3"/>
        <v>52.911413649781323</v>
      </c>
      <c r="H45" s="117"/>
    </row>
    <row r="46" spans="1:8" ht="21.95" customHeight="1" x14ac:dyDescent="0.25">
      <c r="A46" s="235"/>
      <c r="B46" s="224"/>
      <c r="C46" s="11" t="s">
        <v>10</v>
      </c>
      <c r="D46" s="15">
        <v>0</v>
      </c>
      <c r="E46" s="15">
        <v>0</v>
      </c>
      <c r="F46" s="15">
        <v>0</v>
      </c>
      <c r="G46" s="13">
        <v>0</v>
      </c>
      <c r="H46" s="117"/>
    </row>
    <row r="47" spans="1:8" ht="21.95" customHeight="1" x14ac:dyDescent="0.25">
      <c r="A47" s="235"/>
      <c r="B47" s="224"/>
      <c r="C47" s="8" t="s">
        <v>11</v>
      </c>
      <c r="D47" s="13">
        <f t="shared" ref="D47:E47" si="38">SUM(D43:D46)</f>
        <v>20258.2</v>
      </c>
      <c r="E47" s="13">
        <f t="shared" si="38"/>
        <v>20258.2</v>
      </c>
      <c r="F47" s="13">
        <f t="shared" ref="F47" si="39">SUM(F43:F46)</f>
        <v>10718.9</v>
      </c>
      <c r="G47" s="13">
        <f t="shared" si="3"/>
        <v>52.911413649781323</v>
      </c>
      <c r="H47" s="117"/>
    </row>
  </sheetData>
  <mergeCells count="30">
    <mergeCell ref="A3:A7"/>
    <mergeCell ref="B3:B7"/>
    <mergeCell ref="H3:H7"/>
    <mergeCell ref="A1:B2"/>
    <mergeCell ref="C1:C2"/>
    <mergeCell ref="H1:H2"/>
    <mergeCell ref="D1:G1"/>
    <mergeCell ref="A8:A12"/>
    <mergeCell ref="B8:B12"/>
    <mergeCell ref="A13:A17"/>
    <mergeCell ref="B13:B17"/>
    <mergeCell ref="H8:H17"/>
    <mergeCell ref="B18:B22"/>
    <mergeCell ref="H18:H22"/>
    <mergeCell ref="H23:H27"/>
    <mergeCell ref="A23:A27"/>
    <mergeCell ref="B23:B27"/>
    <mergeCell ref="A18:A22"/>
    <mergeCell ref="A43:A47"/>
    <mergeCell ref="B43:B47"/>
    <mergeCell ref="H43:H47"/>
    <mergeCell ref="A38:A42"/>
    <mergeCell ref="B38:B42"/>
    <mergeCell ref="H38:H42"/>
    <mergeCell ref="A28:A32"/>
    <mergeCell ref="B28:B32"/>
    <mergeCell ref="H28:H32"/>
    <mergeCell ref="A33:A37"/>
    <mergeCell ref="B33:B37"/>
    <mergeCell ref="H33:H37"/>
  </mergeCells>
  <pageMargins left="0.7" right="0.7" top="0.75" bottom="0.75" header="0.3" footer="0.3"/>
  <pageSetup paperSize="9" scale="76" fitToHeight="0" orientation="landscape" r:id="rId1"/>
  <rowBreaks count="2" manualBreakCount="2">
    <brk id="27" max="16383" man="1"/>
    <brk id="37" max="16383" man="1"/>
  </rowBreak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32"/>
  <sheetViews>
    <sheetView zoomScaleNormal="100" workbookViewId="0">
      <selection activeCell="H18" sqref="H18:H22"/>
    </sheetView>
  </sheetViews>
  <sheetFormatPr defaultRowHeight="15" x14ac:dyDescent="0.25"/>
  <cols>
    <col min="1" max="1" width="4.85546875" bestFit="1" customWidth="1"/>
    <col min="2" max="2" width="34.140625" customWidth="1"/>
    <col min="3" max="3" width="18.85546875" customWidth="1"/>
    <col min="4" max="4" width="14.5703125" style="68" bestFit="1" customWidth="1"/>
    <col min="5" max="7" width="12.85546875" customWidth="1"/>
    <col min="8" max="8" width="55" customWidth="1"/>
  </cols>
  <sheetData>
    <row r="1" spans="1:8" ht="15" customHeight="1" x14ac:dyDescent="0.25">
      <c r="A1" s="95" t="s">
        <v>0</v>
      </c>
      <c r="B1" s="95"/>
      <c r="C1" s="95" t="s">
        <v>1</v>
      </c>
      <c r="D1" s="98" t="s">
        <v>243</v>
      </c>
      <c r="E1" s="99"/>
      <c r="F1" s="99"/>
      <c r="G1" s="100"/>
      <c r="H1" s="96" t="s">
        <v>2</v>
      </c>
    </row>
    <row r="2" spans="1:8" ht="38.25" x14ac:dyDescent="0.25">
      <c r="A2" s="95"/>
      <c r="B2" s="95"/>
      <c r="C2" s="95"/>
      <c r="D2" s="70" t="s">
        <v>244</v>
      </c>
      <c r="E2" s="4" t="s">
        <v>276</v>
      </c>
      <c r="F2" s="4" t="s">
        <v>4</v>
      </c>
      <c r="G2" s="4" t="s">
        <v>5</v>
      </c>
      <c r="H2" s="97"/>
    </row>
    <row r="3" spans="1:8" ht="15" customHeight="1" x14ac:dyDescent="0.25">
      <c r="A3" s="96" t="s">
        <v>178</v>
      </c>
      <c r="B3" s="103" t="s">
        <v>179</v>
      </c>
      <c r="C3" s="7" t="s">
        <v>7</v>
      </c>
      <c r="D3" s="13">
        <f>D8+D18</f>
        <v>0</v>
      </c>
      <c r="E3" s="13">
        <f>E8+E18</f>
        <v>0</v>
      </c>
      <c r="F3" s="13">
        <f>F8+F18</f>
        <v>0</v>
      </c>
      <c r="G3" s="13">
        <v>0</v>
      </c>
      <c r="H3" s="117"/>
    </row>
    <row r="4" spans="1:8" ht="15" customHeight="1" x14ac:dyDescent="0.25">
      <c r="A4" s="96"/>
      <c r="B4" s="103">
        <v>0</v>
      </c>
      <c r="C4" s="7" t="s">
        <v>8</v>
      </c>
      <c r="D4" s="13">
        <f t="shared" ref="D4" si="0">D9+D19</f>
        <v>0</v>
      </c>
      <c r="E4" s="13">
        <f t="shared" ref="E4:F6" si="1">E9+E19</f>
        <v>0</v>
      </c>
      <c r="F4" s="13">
        <f t="shared" si="1"/>
        <v>0</v>
      </c>
      <c r="G4" s="13">
        <v>0</v>
      </c>
      <c r="H4" s="117"/>
    </row>
    <row r="5" spans="1:8" ht="15" customHeight="1" x14ac:dyDescent="0.25">
      <c r="A5" s="96"/>
      <c r="B5" s="103">
        <v>0</v>
      </c>
      <c r="C5" s="7" t="s">
        <v>9</v>
      </c>
      <c r="D5" s="13">
        <f t="shared" ref="D5" si="2">D10+D20</f>
        <v>1862.3</v>
      </c>
      <c r="E5" s="13">
        <f t="shared" si="1"/>
        <v>1862.3</v>
      </c>
      <c r="F5" s="13">
        <f t="shared" si="1"/>
        <v>293.10000000000002</v>
      </c>
      <c r="G5" s="13">
        <f t="shared" ref="G5:G25" si="3">F5/E5*100</f>
        <v>15.738602802985557</v>
      </c>
      <c r="H5" s="117"/>
    </row>
    <row r="6" spans="1:8" ht="15" customHeight="1" x14ac:dyDescent="0.25">
      <c r="A6" s="96"/>
      <c r="B6" s="103"/>
      <c r="C6" s="11" t="s">
        <v>10</v>
      </c>
      <c r="D6" s="13">
        <f t="shared" ref="D6" si="4">D11+D21</f>
        <v>0</v>
      </c>
      <c r="E6" s="13">
        <f t="shared" si="1"/>
        <v>0</v>
      </c>
      <c r="F6" s="13">
        <f t="shared" si="1"/>
        <v>0</v>
      </c>
      <c r="G6" s="13">
        <v>0</v>
      </c>
      <c r="H6" s="117"/>
    </row>
    <row r="7" spans="1:8" ht="15" customHeight="1" x14ac:dyDescent="0.25">
      <c r="A7" s="96"/>
      <c r="B7" s="103"/>
      <c r="C7" s="12" t="s">
        <v>11</v>
      </c>
      <c r="D7" s="14">
        <f>SUM(D3:D6)</f>
        <v>1862.3</v>
      </c>
      <c r="E7" s="14">
        <f>SUM(E3:E6)</f>
        <v>1862.3</v>
      </c>
      <c r="F7" s="14">
        <f>SUM(F3:F6)</f>
        <v>293.10000000000002</v>
      </c>
      <c r="G7" s="14">
        <f t="shared" si="3"/>
        <v>15.738602802985557</v>
      </c>
      <c r="H7" s="117"/>
    </row>
    <row r="8" spans="1:8" ht="15" customHeight="1" x14ac:dyDescent="0.25">
      <c r="A8" s="95" t="s">
        <v>12</v>
      </c>
      <c r="B8" s="103" t="s">
        <v>180</v>
      </c>
      <c r="C8" s="7" t="s">
        <v>7</v>
      </c>
      <c r="D8" s="13">
        <f>D13</f>
        <v>0</v>
      </c>
      <c r="E8" s="13">
        <f>E13</f>
        <v>0</v>
      </c>
      <c r="F8" s="13">
        <f>F13</f>
        <v>0</v>
      </c>
      <c r="G8" s="13">
        <v>0</v>
      </c>
      <c r="H8" s="195"/>
    </row>
    <row r="9" spans="1:8" x14ac:dyDescent="0.25">
      <c r="A9" s="95"/>
      <c r="B9" s="103"/>
      <c r="C9" s="7" t="s">
        <v>8</v>
      </c>
      <c r="D9" s="13">
        <f t="shared" ref="D9" si="5">D14</f>
        <v>0</v>
      </c>
      <c r="E9" s="13">
        <f t="shared" ref="E9:F11" si="6">E14</f>
        <v>0</v>
      </c>
      <c r="F9" s="13">
        <f t="shared" si="6"/>
        <v>0</v>
      </c>
      <c r="G9" s="13">
        <v>0</v>
      </c>
      <c r="H9" s="195"/>
    </row>
    <row r="10" spans="1:8" x14ac:dyDescent="0.25">
      <c r="A10" s="95"/>
      <c r="B10" s="103"/>
      <c r="C10" s="7" t="s">
        <v>9</v>
      </c>
      <c r="D10" s="13">
        <f t="shared" ref="D10" si="7">D15</f>
        <v>1362.3</v>
      </c>
      <c r="E10" s="13">
        <f t="shared" si="6"/>
        <v>1362.3</v>
      </c>
      <c r="F10" s="13">
        <f t="shared" si="6"/>
        <v>293.10000000000002</v>
      </c>
      <c r="G10" s="13">
        <f t="shared" si="3"/>
        <v>21.515084783087428</v>
      </c>
      <c r="H10" s="195"/>
    </row>
    <row r="11" spans="1:8" x14ac:dyDescent="0.25">
      <c r="A11" s="95"/>
      <c r="B11" s="103"/>
      <c r="C11" s="11" t="s">
        <v>10</v>
      </c>
      <c r="D11" s="13">
        <f t="shared" ref="D11" si="8">D16</f>
        <v>0</v>
      </c>
      <c r="E11" s="13">
        <f t="shared" si="6"/>
        <v>0</v>
      </c>
      <c r="F11" s="13">
        <f t="shared" si="6"/>
        <v>0</v>
      </c>
      <c r="G11" s="13">
        <v>0</v>
      </c>
      <c r="H11" s="195"/>
    </row>
    <row r="12" spans="1:8" x14ac:dyDescent="0.25">
      <c r="A12" s="95"/>
      <c r="B12" s="103"/>
      <c r="C12" s="12" t="s">
        <v>11</v>
      </c>
      <c r="D12" s="14">
        <f>SUM(D8:D11)</f>
        <v>1362.3</v>
      </c>
      <c r="E12" s="14">
        <f>SUM(E8:E11)</f>
        <v>1362.3</v>
      </c>
      <c r="F12" s="14">
        <f>SUM(F8:F11)</f>
        <v>293.10000000000002</v>
      </c>
      <c r="G12" s="14">
        <f t="shared" si="3"/>
        <v>21.515084783087428</v>
      </c>
      <c r="H12" s="195"/>
    </row>
    <row r="13" spans="1:8" ht="27" customHeight="1" x14ac:dyDescent="0.25">
      <c r="A13" s="162" t="s">
        <v>33</v>
      </c>
      <c r="B13" s="117" t="s">
        <v>181</v>
      </c>
      <c r="C13" s="7" t="s">
        <v>7</v>
      </c>
      <c r="D13" s="13">
        <v>0</v>
      </c>
      <c r="E13" s="13">
        <v>0</v>
      </c>
      <c r="F13" s="13">
        <v>0</v>
      </c>
      <c r="G13" s="13">
        <v>0</v>
      </c>
      <c r="H13" s="117" t="s">
        <v>315</v>
      </c>
    </row>
    <row r="14" spans="1:8" ht="27" customHeight="1" x14ac:dyDescent="0.25">
      <c r="A14" s="162"/>
      <c r="B14" s="117"/>
      <c r="C14" s="7" t="s">
        <v>8</v>
      </c>
      <c r="D14" s="13">
        <v>0</v>
      </c>
      <c r="E14" s="13">
        <v>0</v>
      </c>
      <c r="F14" s="13">
        <v>0</v>
      </c>
      <c r="G14" s="13">
        <v>0</v>
      </c>
      <c r="H14" s="117"/>
    </row>
    <row r="15" spans="1:8" ht="27" customHeight="1" x14ac:dyDescent="0.25">
      <c r="A15" s="162"/>
      <c r="B15" s="117"/>
      <c r="C15" s="7" t="s">
        <v>9</v>
      </c>
      <c r="D15" s="13">
        <v>1362.3</v>
      </c>
      <c r="E15" s="13">
        <v>1362.3</v>
      </c>
      <c r="F15" s="13">
        <v>293.10000000000002</v>
      </c>
      <c r="G15" s="13">
        <f t="shared" si="3"/>
        <v>21.515084783087428</v>
      </c>
      <c r="H15" s="117"/>
    </row>
    <row r="16" spans="1:8" ht="27" customHeight="1" x14ac:dyDescent="0.25">
      <c r="A16" s="162"/>
      <c r="B16" s="117"/>
      <c r="C16" s="11" t="s">
        <v>10</v>
      </c>
      <c r="D16" s="13">
        <v>0</v>
      </c>
      <c r="E16" s="13">
        <v>0</v>
      </c>
      <c r="F16" s="13">
        <v>0</v>
      </c>
      <c r="G16" s="13">
        <v>0</v>
      </c>
      <c r="H16" s="117"/>
    </row>
    <row r="17" spans="1:8" ht="27" customHeight="1" x14ac:dyDescent="0.25">
      <c r="A17" s="162"/>
      <c r="B17" s="117"/>
      <c r="C17" s="8" t="s">
        <v>11</v>
      </c>
      <c r="D17" s="13">
        <f>SUM(D13:D16)</f>
        <v>1362.3</v>
      </c>
      <c r="E17" s="13">
        <f>SUM(E13:E16)</f>
        <v>1362.3</v>
      </c>
      <c r="F17" s="13">
        <f>SUM(F13:F16)</f>
        <v>293.10000000000002</v>
      </c>
      <c r="G17" s="13">
        <f t="shared" si="3"/>
        <v>21.515084783087428</v>
      </c>
      <c r="H17" s="117"/>
    </row>
    <row r="18" spans="1:8" ht="15" customHeight="1" x14ac:dyDescent="0.25">
      <c r="A18" s="95" t="s">
        <v>17</v>
      </c>
      <c r="B18" s="203" t="s">
        <v>182</v>
      </c>
      <c r="C18" s="7" t="s">
        <v>7</v>
      </c>
      <c r="D18" s="13">
        <f>D23+D28</f>
        <v>0</v>
      </c>
      <c r="E18" s="13">
        <f>E23+E28</f>
        <v>0</v>
      </c>
      <c r="F18" s="13">
        <f>F23+F28</f>
        <v>0</v>
      </c>
      <c r="G18" s="13">
        <v>0</v>
      </c>
      <c r="H18" s="195"/>
    </row>
    <row r="19" spans="1:8" x14ac:dyDescent="0.25">
      <c r="A19" s="95"/>
      <c r="B19" s="203"/>
      <c r="C19" s="7" t="s">
        <v>8</v>
      </c>
      <c r="D19" s="13">
        <f t="shared" ref="D19" si="9">D24+D29</f>
        <v>0</v>
      </c>
      <c r="E19" s="13">
        <f t="shared" ref="E19:F21" si="10">E24+E29</f>
        <v>0</v>
      </c>
      <c r="F19" s="13">
        <f t="shared" si="10"/>
        <v>0</v>
      </c>
      <c r="G19" s="13">
        <v>0</v>
      </c>
      <c r="H19" s="195"/>
    </row>
    <row r="20" spans="1:8" x14ac:dyDescent="0.25">
      <c r="A20" s="95"/>
      <c r="B20" s="203"/>
      <c r="C20" s="7" t="s">
        <v>9</v>
      </c>
      <c r="D20" s="13">
        <f t="shared" ref="D20" si="11">D25+D30</f>
        <v>500</v>
      </c>
      <c r="E20" s="13">
        <f t="shared" si="10"/>
        <v>500</v>
      </c>
      <c r="F20" s="13">
        <f t="shared" si="10"/>
        <v>0</v>
      </c>
      <c r="G20" s="13">
        <f t="shared" si="3"/>
        <v>0</v>
      </c>
      <c r="H20" s="195"/>
    </row>
    <row r="21" spans="1:8" x14ac:dyDescent="0.25">
      <c r="A21" s="95"/>
      <c r="B21" s="203"/>
      <c r="C21" s="11" t="s">
        <v>10</v>
      </c>
      <c r="D21" s="13">
        <f t="shared" ref="D21" si="12">D26+D31</f>
        <v>0</v>
      </c>
      <c r="E21" s="13">
        <f t="shared" si="10"/>
        <v>0</v>
      </c>
      <c r="F21" s="13">
        <f t="shared" si="10"/>
        <v>0</v>
      </c>
      <c r="G21" s="13">
        <v>0</v>
      </c>
      <c r="H21" s="195"/>
    </row>
    <row r="22" spans="1:8" x14ac:dyDescent="0.25">
      <c r="A22" s="95"/>
      <c r="B22" s="203"/>
      <c r="C22" s="12" t="s">
        <v>11</v>
      </c>
      <c r="D22" s="14">
        <f>SUM(D18:D21)</f>
        <v>500</v>
      </c>
      <c r="E22" s="14">
        <f>SUM(E18:E21)</f>
        <v>500</v>
      </c>
      <c r="F22" s="14">
        <f>SUM(F18:F21)</f>
        <v>0</v>
      </c>
      <c r="G22" s="13">
        <f t="shared" si="3"/>
        <v>0</v>
      </c>
      <c r="H22" s="195"/>
    </row>
    <row r="23" spans="1:8" ht="15" customHeight="1" x14ac:dyDescent="0.25">
      <c r="A23" s="118" t="s">
        <v>61</v>
      </c>
      <c r="B23" s="117" t="s">
        <v>183</v>
      </c>
      <c r="C23" s="7" t="s">
        <v>7</v>
      </c>
      <c r="D23" s="13">
        <v>0</v>
      </c>
      <c r="E23" s="13">
        <v>0</v>
      </c>
      <c r="F23" s="13">
        <v>0</v>
      </c>
      <c r="G23" s="13">
        <v>0</v>
      </c>
      <c r="H23" s="114"/>
    </row>
    <row r="24" spans="1:8" x14ac:dyDescent="0.25">
      <c r="A24" s="118"/>
      <c r="B24" s="117"/>
      <c r="C24" s="7" t="s">
        <v>8</v>
      </c>
      <c r="D24" s="13">
        <v>0</v>
      </c>
      <c r="E24" s="13">
        <v>0</v>
      </c>
      <c r="F24" s="13">
        <v>0</v>
      </c>
      <c r="G24" s="13">
        <v>0</v>
      </c>
      <c r="H24" s="114"/>
    </row>
    <row r="25" spans="1:8" x14ac:dyDescent="0.25">
      <c r="A25" s="118"/>
      <c r="B25" s="117"/>
      <c r="C25" s="7" t="s">
        <v>9</v>
      </c>
      <c r="D25" s="13">
        <v>500</v>
      </c>
      <c r="E25" s="13">
        <v>500</v>
      </c>
      <c r="F25" s="13">
        <v>0</v>
      </c>
      <c r="G25" s="13">
        <f t="shared" si="3"/>
        <v>0</v>
      </c>
      <c r="H25" s="114"/>
    </row>
    <row r="26" spans="1:8" x14ac:dyDescent="0.25">
      <c r="A26" s="118"/>
      <c r="B26" s="117"/>
      <c r="C26" s="11" t="s">
        <v>10</v>
      </c>
      <c r="D26" s="13">
        <v>0</v>
      </c>
      <c r="E26" s="13">
        <v>0</v>
      </c>
      <c r="F26" s="13">
        <v>0</v>
      </c>
      <c r="G26" s="13">
        <v>0</v>
      </c>
      <c r="H26" s="114"/>
    </row>
    <row r="27" spans="1:8" x14ac:dyDescent="0.25">
      <c r="A27" s="118"/>
      <c r="B27" s="117"/>
      <c r="C27" s="8" t="s">
        <v>11</v>
      </c>
      <c r="D27" s="13">
        <f>SUM(D23:D26)</f>
        <v>500</v>
      </c>
      <c r="E27" s="13">
        <f>SUM(E23:E26)</f>
        <v>500</v>
      </c>
      <c r="F27" s="14">
        <f>SUM(F23:F26)</f>
        <v>0</v>
      </c>
      <c r="G27" s="13">
        <v>0</v>
      </c>
      <c r="H27" s="114"/>
    </row>
    <row r="28" spans="1:8" ht="15" customHeight="1" x14ac:dyDescent="0.25">
      <c r="A28" s="162" t="s">
        <v>21</v>
      </c>
      <c r="B28" s="240" t="s">
        <v>184</v>
      </c>
      <c r="C28" s="7" t="s">
        <v>7</v>
      </c>
      <c r="D28" s="13">
        <v>0</v>
      </c>
      <c r="E28" s="13">
        <v>0</v>
      </c>
      <c r="F28" s="13">
        <v>0</v>
      </c>
      <c r="G28" s="13">
        <v>0</v>
      </c>
      <c r="H28" s="117"/>
    </row>
    <row r="29" spans="1:8" x14ac:dyDescent="0.25">
      <c r="A29" s="162"/>
      <c r="B29" s="240"/>
      <c r="C29" s="7" t="s">
        <v>8</v>
      </c>
      <c r="D29" s="13">
        <v>0</v>
      </c>
      <c r="E29" s="13">
        <v>0</v>
      </c>
      <c r="F29" s="13">
        <v>0</v>
      </c>
      <c r="G29" s="13">
        <v>0</v>
      </c>
      <c r="H29" s="117"/>
    </row>
    <row r="30" spans="1:8" x14ac:dyDescent="0.25">
      <c r="A30" s="162"/>
      <c r="B30" s="240"/>
      <c r="C30" s="7" t="s">
        <v>9</v>
      </c>
      <c r="D30" s="13">
        <v>0</v>
      </c>
      <c r="E30" s="13">
        <v>0</v>
      </c>
      <c r="F30" s="13">
        <v>0</v>
      </c>
      <c r="G30" s="13">
        <v>0</v>
      </c>
      <c r="H30" s="117"/>
    </row>
    <row r="31" spans="1:8" x14ac:dyDescent="0.25">
      <c r="A31" s="162"/>
      <c r="B31" s="240"/>
      <c r="C31" s="11" t="s">
        <v>10</v>
      </c>
      <c r="D31" s="13">
        <v>0</v>
      </c>
      <c r="E31" s="13">
        <v>0</v>
      </c>
      <c r="F31" s="13">
        <v>0</v>
      </c>
      <c r="G31" s="13">
        <v>0</v>
      </c>
      <c r="H31" s="117"/>
    </row>
    <row r="32" spans="1:8" x14ac:dyDescent="0.25">
      <c r="A32" s="162"/>
      <c r="B32" s="240"/>
      <c r="C32" s="27" t="s">
        <v>11</v>
      </c>
      <c r="D32" s="13">
        <f>SUM(D28:D31)</f>
        <v>0</v>
      </c>
      <c r="E32" s="13">
        <f>SUM(E28:E31)</f>
        <v>0</v>
      </c>
      <c r="F32" s="14">
        <f>SUM(F28:F31)</f>
        <v>0</v>
      </c>
      <c r="G32" s="13">
        <v>0</v>
      </c>
      <c r="H32" s="117"/>
    </row>
  </sheetData>
  <mergeCells count="22">
    <mergeCell ref="A1:B2"/>
    <mergeCell ref="C1:C2"/>
    <mergeCell ref="H1:H2"/>
    <mergeCell ref="D1:G1"/>
    <mergeCell ref="H13:H17"/>
    <mergeCell ref="A3:A7"/>
    <mergeCell ref="B3:B7"/>
    <mergeCell ref="H3:H7"/>
    <mergeCell ref="A8:A12"/>
    <mergeCell ref="B8:B12"/>
    <mergeCell ref="A13:A17"/>
    <mergeCell ref="B13:B17"/>
    <mergeCell ref="H8:H12"/>
    <mergeCell ref="H18:H22"/>
    <mergeCell ref="A18:A22"/>
    <mergeCell ref="B18:B22"/>
    <mergeCell ref="A28:A32"/>
    <mergeCell ref="B28:B32"/>
    <mergeCell ref="H28:H32"/>
    <mergeCell ref="A23:A27"/>
    <mergeCell ref="B23:B27"/>
    <mergeCell ref="H23:H27"/>
  </mergeCells>
  <pageMargins left="0.7" right="0.7" top="0.75" bottom="0.75" header="0.3" footer="0.3"/>
  <pageSetup paperSize="9" scale="79" fitToHeight="0" orientation="landscape"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32"/>
  <sheetViews>
    <sheetView zoomScaleNormal="100" workbookViewId="0">
      <selection activeCell="H23" sqref="H23:H32"/>
    </sheetView>
  </sheetViews>
  <sheetFormatPr defaultRowHeight="12.75" x14ac:dyDescent="0.2"/>
  <cols>
    <col min="1" max="1" width="4.85546875" style="19" bestFit="1" customWidth="1"/>
    <col min="2" max="2" width="35.7109375" style="19" customWidth="1"/>
    <col min="3" max="3" width="18.5703125" style="19" customWidth="1"/>
    <col min="4" max="4" width="14.5703125" style="19" bestFit="1" customWidth="1"/>
    <col min="5" max="7" width="12.85546875" style="19" customWidth="1"/>
    <col min="8" max="8" width="55.140625" style="19" customWidth="1"/>
    <col min="9" max="16384" width="9.140625" style="19"/>
  </cols>
  <sheetData>
    <row r="1" spans="1:8" ht="12.75" customHeight="1" x14ac:dyDescent="0.2">
      <c r="A1" s="95" t="s">
        <v>0</v>
      </c>
      <c r="B1" s="95"/>
      <c r="C1" s="95" t="s">
        <v>1</v>
      </c>
      <c r="D1" s="98" t="s">
        <v>243</v>
      </c>
      <c r="E1" s="99"/>
      <c r="F1" s="99"/>
      <c r="G1" s="100"/>
      <c r="H1" s="96" t="s">
        <v>2</v>
      </c>
    </row>
    <row r="2" spans="1:8" ht="38.25" x14ac:dyDescent="0.2">
      <c r="A2" s="95"/>
      <c r="B2" s="95"/>
      <c r="C2" s="95"/>
      <c r="D2" s="70" t="s">
        <v>244</v>
      </c>
      <c r="E2" s="4" t="s">
        <v>276</v>
      </c>
      <c r="F2" s="4" t="s">
        <v>4</v>
      </c>
      <c r="G2" s="4" t="s">
        <v>5</v>
      </c>
      <c r="H2" s="97"/>
    </row>
    <row r="3" spans="1:8" x14ac:dyDescent="0.2">
      <c r="A3" s="192" t="s">
        <v>185</v>
      </c>
      <c r="B3" s="184" t="s">
        <v>186</v>
      </c>
      <c r="C3" s="26" t="s">
        <v>7</v>
      </c>
      <c r="D3" s="57">
        <f t="shared" ref="D3" si="0">D8+D23</f>
        <v>0</v>
      </c>
      <c r="E3" s="57">
        <f t="shared" ref="E3" si="1">E8+E23</f>
        <v>0</v>
      </c>
      <c r="F3" s="57">
        <f t="shared" ref="F3:F6" si="2">F8+F23</f>
        <v>0</v>
      </c>
      <c r="G3" s="57">
        <v>0</v>
      </c>
      <c r="H3" s="136"/>
    </row>
    <row r="4" spans="1:8" x14ac:dyDescent="0.2">
      <c r="A4" s="192"/>
      <c r="B4" s="184"/>
      <c r="C4" s="26" t="s">
        <v>8</v>
      </c>
      <c r="D4" s="57">
        <f t="shared" ref="D4" si="3">D9+D24</f>
        <v>0</v>
      </c>
      <c r="E4" s="57">
        <f t="shared" ref="E4" si="4">E9+E24</f>
        <v>0</v>
      </c>
      <c r="F4" s="57">
        <f t="shared" si="2"/>
        <v>0</v>
      </c>
      <c r="G4" s="57">
        <v>0</v>
      </c>
      <c r="H4" s="136"/>
    </row>
    <row r="5" spans="1:8" x14ac:dyDescent="0.2">
      <c r="A5" s="192"/>
      <c r="B5" s="184"/>
      <c r="C5" s="26" t="s">
        <v>9</v>
      </c>
      <c r="D5" s="57">
        <f t="shared" ref="D5" si="5">D10+D25</f>
        <v>49267.7</v>
      </c>
      <c r="E5" s="57">
        <f t="shared" ref="E5" si="6">E10+E25</f>
        <v>49267.7</v>
      </c>
      <c r="F5" s="57">
        <f t="shared" si="2"/>
        <v>48558.400000000001</v>
      </c>
      <c r="G5" s="57">
        <f t="shared" ref="G5:G32" si="7">F5/E5*100</f>
        <v>98.560314364177756</v>
      </c>
      <c r="H5" s="136"/>
    </row>
    <row r="6" spans="1:8" x14ac:dyDescent="0.2">
      <c r="A6" s="192"/>
      <c r="B6" s="184"/>
      <c r="C6" s="18" t="s">
        <v>10</v>
      </c>
      <c r="D6" s="57">
        <f t="shared" ref="D6" si="8">D11+D26</f>
        <v>0</v>
      </c>
      <c r="E6" s="57">
        <f t="shared" ref="E6" si="9">E11+E26</f>
        <v>0</v>
      </c>
      <c r="F6" s="57">
        <f t="shared" si="2"/>
        <v>0</v>
      </c>
      <c r="G6" s="57">
        <v>0</v>
      </c>
      <c r="H6" s="136"/>
    </row>
    <row r="7" spans="1:8" x14ac:dyDescent="0.2">
      <c r="A7" s="192"/>
      <c r="B7" s="184"/>
      <c r="C7" s="20" t="s">
        <v>11</v>
      </c>
      <c r="D7" s="59">
        <f>SUM(D3:D6)</f>
        <v>49267.7</v>
      </c>
      <c r="E7" s="59">
        <f>SUM(E3:E6)</f>
        <v>49267.7</v>
      </c>
      <c r="F7" s="59">
        <f>SUM(F3:F6)</f>
        <v>48558.400000000001</v>
      </c>
      <c r="G7" s="60">
        <f t="shared" si="7"/>
        <v>98.560314364177756</v>
      </c>
      <c r="H7" s="136"/>
    </row>
    <row r="8" spans="1:8" x14ac:dyDescent="0.2">
      <c r="A8" s="246" t="s">
        <v>12</v>
      </c>
      <c r="B8" s="184" t="s">
        <v>187</v>
      </c>
      <c r="C8" s="26" t="s">
        <v>7</v>
      </c>
      <c r="D8" s="57">
        <f>D13+D18</f>
        <v>0</v>
      </c>
      <c r="E8" s="57">
        <f>E13+E18</f>
        <v>0</v>
      </c>
      <c r="F8" s="57">
        <f>F13+F18</f>
        <v>0</v>
      </c>
      <c r="G8" s="57">
        <v>0</v>
      </c>
      <c r="H8" s="136"/>
    </row>
    <row r="9" spans="1:8" x14ac:dyDescent="0.2">
      <c r="A9" s="246"/>
      <c r="B9" s="184"/>
      <c r="C9" s="26" t="s">
        <v>8</v>
      </c>
      <c r="D9" s="57">
        <f t="shared" ref="D9" si="10">D14+D19</f>
        <v>0</v>
      </c>
      <c r="E9" s="57">
        <f t="shared" ref="E9" si="11">E14+E19</f>
        <v>0</v>
      </c>
      <c r="F9" s="57">
        <f t="shared" ref="F9:F11" si="12">F14+F19</f>
        <v>0</v>
      </c>
      <c r="G9" s="57">
        <v>0</v>
      </c>
      <c r="H9" s="136"/>
    </row>
    <row r="10" spans="1:8" x14ac:dyDescent="0.2">
      <c r="A10" s="246"/>
      <c r="B10" s="184"/>
      <c r="C10" s="26" t="s">
        <v>9</v>
      </c>
      <c r="D10" s="57">
        <f t="shared" ref="D10" si="13">D15+D20</f>
        <v>8599.1</v>
      </c>
      <c r="E10" s="57">
        <f t="shared" ref="E10" si="14">E15+E20</f>
        <v>8599.1</v>
      </c>
      <c r="F10" s="57">
        <f t="shared" si="12"/>
        <v>8599.1</v>
      </c>
      <c r="G10" s="57">
        <f t="shared" si="7"/>
        <v>100</v>
      </c>
      <c r="H10" s="136"/>
    </row>
    <row r="11" spans="1:8" x14ac:dyDescent="0.2">
      <c r="A11" s="246"/>
      <c r="B11" s="184"/>
      <c r="C11" s="18" t="s">
        <v>10</v>
      </c>
      <c r="D11" s="57">
        <f t="shared" ref="D11" si="15">D16+D21</f>
        <v>0</v>
      </c>
      <c r="E11" s="57">
        <f t="shared" ref="E11" si="16">E16+E21</f>
        <v>0</v>
      </c>
      <c r="F11" s="57">
        <f t="shared" si="12"/>
        <v>0</v>
      </c>
      <c r="G11" s="57">
        <v>0</v>
      </c>
      <c r="H11" s="136"/>
    </row>
    <row r="12" spans="1:8" x14ac:dyDescent="0.2">
      <c r="A12" s="246"/>
      <c r="B12" s="184"/>
      <c r="C12" s="20" t="s">
        <v>11</v>
      </c>
      <c r="D12" s="59">
        <f>SUM(D8:D11)</f>
        <v>8599.1</v>
      </c>
      <c r="E12" s="59">
        <f>SUM(E8:E11)</f>
        <v>8599.1</v>
      </c>
      <c r="F12" s="59">
        <f>SUM(F8:F11)</f>
        <v>8599.1</v>
      </c>
      <c r="G12" s="60">
        <f t="shared" si="7"/>
        <v>100</v>
      </c>
      <c r="H12" s="136"/>
    </row>
    <row r="13" spans="1:8" ht="15.95" customHeight="1" x14ac:dyDescent="0.2">
      <c r="A13" s="248" t="s">
        <v>31</v>
      </c>
      <c r="B13" s="143" t="s">
        <v>226</v>
      </c>
      <c r="C13" s="26" t="s">
        <v>7</v>
      </c>
      <c r="D13" s="57">
        <v>0</v>
      </c>
      <c r="E13" s="57">
        <v>0</v>
      </c>
      <c r="F13" s="57">
        <v>0</v>
      </c>
      <c r="G13" s="57">
        <v>0</v>
      </c>
      <c r="H13" s="143" t="s">
        <v>316</v>
      </c>
    </row>
    <row r="14" spans="1:8" ht="15.95" customHeight="1" x14ac:dyDescent="0.2">
      <c r="A14" s="248"/>
      <c r="B14" s="143"/>
      <c r="C14" s="26" t="s">
        <v>8</v>
      </c>
      <c r="D14" s="57">
        <v>0</v>
      </c>
      <c r="E14" s="57">
        <v>0</v>
      </c>
      <c r="F14" s="57">
        <v>0</v>
      </c>
      <c r="G14" s="57">
        <v>0</v>
      </c>
      <c r="H14" s="143"/>
    </row>
    <row r="15" spans="1:8" ht="15.95" customHeight="1" x14ac:dyDescent="0.2">
      <c r="A15" s="248"/>
      <c r="B15" s="143"/>
      <c r="C15" s="26" t="s">
        <v>9</v>
      </c>
      <c r="D15" s="57">
        <v>5801</v>
      </c>
      <c r="E15" s="57">
        <v>5801</v>
      </c>
      <c r="F15" s="57">
        <v>5801</v>
      </c>
      <c r="G15" s="57">
        <f t="shared" si="7"/>
        <v>100</v>
      </c>
      <c r="H15" s="143"/>
    </row>
    <row r="16" spans="1:8" ht="15.95" customHeight="1" x14ac:dyDescent="0.2">
      <c r="A16" s="248"/>
      <c r="B16" s="143"/>
      <c r="C16" s="18" t="s">
        <v>10</v>
      </c>
      <c r="D16" s="57">
        <v>0</v>
      </c>
      <c r="E16" s="57">
        <v>0</v>
      </c>
      <c r="F16" s="57">
        <v>0</v>
      </c>
      <c r="G16" s="57">
        <v>0</v>
      </c>
      <c r="H16" s="143"/>
    </row>
    <row r="17" spans="1:8" ht="15.95" customHeight="1" x14ac:dyDescent="0.2">
      <c r="A17" s="248"/>
      <c r="B17" s="143"/>
      <c r="C17" s="16" t="s">
        <v>11</v>
      </c>
      <c r="D17" s="58">
        <f>SUM(D13:D16)</f>
        <v>5801</v>
      </c>
      <c r="E17" s="58">
        <f>SUM(E13:E16)</f>
        <v>5801</v>
      </c>
      <c r="F17" s="58">
        <f>SUM(F13:F16)</f>
        <v>5801</v>
      </c>
      <c r="G17" s="57">
        <f t="shared" si="7"/>
        <v>100</v>
      </c>
      <c r="H17" s="143"/>
    </row>
    <row r="18" spans="1:8" ht="30" customHeight="1" x14ac:dyDescent="0.2">
      <c r="A18" s="248" t="s">
        <v>33</v>
      </c>
      <c r="B18" s="143" t="s">
        <v>188</v>
      </c>
      <c r="C18" s="26" t="s">
        <v>7</v>
      </c>
      <c r="D18" s="57">
        <v>0</v>
      </c>
      <c r="E18" s="57">
        <v>0</v>
      </c>
      <c r="F18" s="57">
        <v>0</v>
      </c>
      <c r="G18" s="57">
        <v>0</v>
      </c>
      <c r="H18" s="143" t="s">
        <v>318</v>
      </c>
    </row>
    <row r="19" spans="1:8" ht="30" customHeight="1" x14ac:dyDescent="0.2">
      <c r="A19" s="248"/>
      <c r="B19" s="143"/>
      <c r="C19" s="26" t="s">
        <v>8</v>
      </c>
      <c r="D19" s="57">
        <v>0</v>
      </c>
      <c r="E19" s="57">
        <v>0</v>
      </c>
      <c r="F19" s="57">
        <v>0</v>
      </c>
      <c r="G19" s="57">
        <v>0</v>
      </c>
      <c r="H19" s="143"/>
    </row>
    <row r="20" spans="1:8" ht="30" customHeight="1" x14ac:dyDescent="0.2">
      <c r="A20" s="248"/>
      <c r="B20" s="143"/>
      <c r="C20" s="26" t="s">
        <v>9</v>
      </c>
      <c r="D20" s="58">
        <v>2798.1</v>
      </c>
      <c r="E20" s="58">
        <v>2798.1</v>
      </c>
      <c r="F20" s="57">
        <v>2798.1</v>
      </c>
      <c r="G20" s="57">
        <f t="shared" si="7"/>
        <v>100</v>
      </c>
      <c r="H20" s="143"/>
    </row>
    <row r="21" spans="1:8" ht="30" customHeight="1" x14ac:dyDescent="0.2">
      <c r="A21" s="248"/>
      <c r="B21" s="143"/>
      <c r="C21" s="18" t="s">
        <v>10</v>
      </c>
      <c r="D21" s="57">
        <v>0</v>
      </c>
      <c r="E21" s="57">
        <v>0</v>
      </c>
      <c r="F21" s="57">
        <v>0</v>
      </c>
      <c r="G21" s="57">
        <v>0</v>
      </c>
      <c r="H21" s="143"/>
    </row>
    <row r="22" spans="1:8" ht="30" customHeight="1" x14ac:dyDescent="0.2">
      <c r="A22" s="248"/>
      <c r="B22" s="143"/>
      <c r="C22" s="16" t="s">
        <v>11</v>
      </c>
      <c r="D22" s="58">
        <f>SUM(D18:D21)</f>
        <v>2798.1</v>
      </c>
      <c r="E22" s="58">
        <f>SUM(E18:E21)</f>
        <v>2798.1</v>
      </c>
      <c r="F22" s="58">
        <f>SUM(F18:F21)</f>
        <v>2798.1</v>
      </c>
      <c r="G22" s="57">
        <f t="shared" si="7"/>
        <v>100</v>
      </c>
      <c r="H22" s="143"/>
    </row>
    <row r="23" spans="1:8" ht="15" customHeight="1" x14ac:dyDescent="0.2">
      <c r="A23" s="246" t="s">
        <v>17</v>
      </c>
      <c r="B23" s="247" t="s">
        <v>189</v>
      </c>
      <c r="C23" s="26" t="s">
        <v>7</v>
      </c>
      <c r="D23" s="57">
        <f>D28</f>
        <v>0</v>
      </c>
      <c r="E23" s="57">
        <f>E28</f>
        <v>0</v>
      </c>
      <c r="F23" s="57">
        <f>F28</f>
        <v>0</v>
      </c>
      <c r="G23" s="57">
        <v>0</v>
      </c>
      <c r="H23" s="242" t="s">
        <v>317</v>
      </c>
    </row>
    <row r="24" spans="1:8" x14ac:dyDescent="0.2">
      <c r="A24" s="246"/>
      <c r="B24" s="247"/>
      <c r="C24" s="26" t="s">
        <v>8</v>
      </c>
      <c r="D24" s="57">
        <f t="shared" ref="D24" si="17">D29</f>
        <v>0</v>
      </c>
      <c r="E24" s="57">
        <f t="shared" ref="E24" si="18">E29</f>
        <v>0</v>
      </c>
      <c r="F24" s="57">
        <f t="shared" ref="F24:F26" si="19">F29</f>
        <v>0</v>
      </c>
      <c r="G24" s="57">
        <v>0</v>
      </c>
      <c r="H24" s="243"/>
    </row>
    <row r="25" spans="1:8" x14ac:dyDescent="0.2">
      <c r="A25" s="246"/>
      <c r="B25" s="247"/>
      <c r="C25" s="26" t="s">
        <v>9</v>
      </c>
      <c r="D25" s="57">
        <f t="shared" ref="D25" si="20">D30</f>
        <v>40668.6</v>
      </c>
      <c r="E25" s="57">
        <f t="shared" ref="E25" si="21">E30</f>
        <v>40668.6</v>
      </c>
      <c r="F25" s="57">
        <f t="shared" si="19"/>
        <v>39959.300000000003</v>
      </c>
      <c r="G25" s="57">
        <f t="shared" si="7"/>
        <v>98.255902588237618</v>
      </c>
      <c r="H25" s="243"/>
    </row>
    <row r="26" spans="1:8" x14ac:dyDescent="0.2">
      <c r="A26" s="246"/>
      <c r="B26" s="247"/>
      <c r="C26" s="18" t="s">
        <v>10</v>
      </c>
      <c r="D26" s="57">
        <f t="shared" ref="D26" si="22">D31</f>
        <v>0</v>
      </c>
      <c r="E26" s="57">
        <f t="shared" ref="E26" si="23">E31</f>
        <v>0</v>
      </c>
      <c r="F26" s="57">
        <f t="shared" si="19"/>
        <v>0</v>
      </c>
      <c r="G26" s="57">
        <v>0</v>
      </c>
      <c r="H26" s="243"/>
    </row>
    <row r="27" spans="1:8" x14ac:dyDescent="0.2">
      <c r="A27" s="246"/>
      <c r="B27" s="247"/>
      <c r="C27" s="20" t="s">
        <v>11</v>
      </c>
      <c r="D27" s="59">
        <f>SUM(D23:D26)</f>
        <v>40668.6</v>
      </c>
      <c r="E27" s="59">
        <f>SUM(E23:E26)</f>
        <v>40668.6</v>
      </c>
      <c r="F27" s="59">
        <f>SUM(F23:F26)</f>
        <v>39959.300000000003</v>
      </c>
      <c r="G27" s="60">
        <f t="shared" si="7"/>
        <v>98.255902588237618</v>
      </c>
      <c r="H27" s="243"/>
    </row>
    <row r="28" spans="1:8" ht="12.75" customHeight="1" x14ac:dyDescent="0.2">
      <c r="A28" s="245" t="s">
        <v>61</v>
      </c>
      <c r="B28" s="143" t="s">
        <v>190</v>
      </c>
      <c r="C28" s="26" t="s">
        <v>7</v>
      </c>
      <c r="D28" s="57">
        <v>0</v>
      </c>
      <c r="E28" s="57">
        <v>0</v>
      </c>
      <c r="F28" s="57">
        <v>0</v>
      </c>
      <c r="G28" s="57">
        <v>0</v>
      </c>
      <c r="H28" s="243"/>
    </row>
    <row r="29" spans="1:8" x14ac:dyDescent="0.2">
      <c r="A29" s="245"/>
      <c r="B29" s="143"/>
      <c r="C29" s="26" t="s">
        <v>8</v>
      </c>
      <c r="D29" s="57">
        <v>0</v>
      </c>
      <c r="E29" s="57">
        <v>0</v>
      </c>
      <c r="F29" s="57">
        <v>0</v>
      </c>
      <c r="G29" s="57">
        <v>0</v>
      </c>
      <c r="H29" s="243"/>
    </row>
    <row r="30" spans="1:8" x14ac:dyDescent="0.2">
      <c r="A30" s="245"/>
      <c r="B30" s="143"/>
      <c r="C30" s="26" t="s">
        <v>9</v>
      </c>
      <c r="D30" s="57">
        <v>40668.6</v>
      </c>
      <c r="E30" s="57">
        <v>40668.6</v>
      </c>
      <c r="F30" s="57">
        <v>39959.300000000003</v>
      </c>
      <c r="G30" s="57">
        <f t="shared" si="7"/>
        <v>98.255902588237618</v>
      </c>
      <c r="H30" s="243"/>
    </row>
    <row r="31" spans="1:8" x14ac:dyDescent="0.2">
      <c r="A31" s="245"/>
      <c r="B31" s="143"/>
      <c r="C31" s="18" t="s">
        <v>10</v>
      </c>
      <c r="D31" s="57">
        <v>0</v>
      </c>
      <c r="E31" s="57">
        <v>0</v>
      </c>
      <c r="F31" s="57">
        <v>0</v>
      </c>
      <c r="G31" s="57">
        <v>0</v>
      </c>
      <c r="H31" s="243"/>
    </row>
    <row r="32" spans="1:8" x14ac:dyDescent="0.2">
      <c r="A32" s="245"/>
      <c r="B32" s="143"/>
      <c r="C32" s="16" t="s">
        <v>11</v>
      </c>
      <c r="D32" s="58">
        <f>SUM(D28:D31)</f>
        <v>40668.6</v>
      </c>
      <c r="E32" s="58">
        <f>SUM(E28:E31)</f>
        <v>40668.6</v>
      </c>
      <c r="F32" s="58">
        <f>SUM(F28:F31)</f>
        <v>39959.300000000003</v>
      </c>
      <c r="G32" s="57">
        <f t="shared" si="7"/>
        <v>98.255902588237618</v>
      </c>
      <c r="H32" s="244"/>
    </row>
  </sheetData>
  <mergeCells count="21">
    <mergeCell ref="A3:A7"/>
    <mergeCell ref="B3:B7"/>
    <mergeCell ref="H3:H7"/>
    <mergeCell ref="A1:B2"/>
    <mergeCell ref="C1:C2"/>
    <mergeCell ref="H1:H2"/>
    <mergeCell ref="D1:G1"/>
    <mergeCell ref="H8:H12"/>
    <mergeCell ref="A18:A22"/>
    <mergeCell ref="B18:B22"/>
    <mergeCell ref="H18:H22"/>
    <mergeCell ref="A13:A17"/>
    <mergeCell ref="B13:B17"/>
    <mergeCell ref="H13:H17"/>
    <mergeCell ref="A8:A12"/>
    <mergeCell ref="B8:B12"/>
    <mergeCell ref="H23:H32"/>
    <mergeCell ref="A28:A32"/>
    <mergeCell ref="B28:B32"/>
    <mergeCell ref="A23:A27"/>
    <mergeCell ref="B23:B27"/>
  </mergeCells>
  <pageMargins left="0.7" right="0.7" top="0.75" bottom="0.75" header="0.3" footer="0.3"/>
  <pageSetup paperSize="9" scale="78" fitToHeight="0" orientation="landscape"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37"/>
  <sheetViews>
    <sheetView topLeftCell="A13" zoomScaleNormal="100" workbookViewId="0">
      <selection activeCell="H40" sqref="H40"/>
    </sheetView>
  </sheetViews>
  <sheetFormatPr defaultRowHeight="15" x14ac:dyDescent="0.25"/>
  <cols>
    <col min="1" max="1" width="3.42578125" bestFit="1" customWidth="1"/>
    <col min="2" max="2" width="37" customWidth="1"/>
    <col min="3" max="3" width="19" customWidth="1"/>
    <col min="4" max="4" width="14.5703125" style="68" bestFit="1" customWidth="1"/>
    <col min="5" max="7" width="12.85546875" customWidth="1"/>
    <col min="8" max="8" width="55.28515625" customWidth="1"/>
  </cols>
  <sheetData>
    <row r="1" spans="1:8" ht="15" customHeight="1" x14ac:dyDescent="0.25">
      <c r="A1" s="95" t="s">
        <v>0</v>
      </c>
      <c r="B1" s="95"/>
      <c r="C1" s="95" t="s">
        <v>1</v>
      </c>
      <c r="D1" s="98" t="s">
        <v>243</v>
      </c>
      <c r="E1" s="99"/>
      <c r="F1" s="99"/>
      <c r="G1" s="100"/>
      <c r="H1" s="96" t="s">
        <v>2</v>
      </c>
    </row>
    <row r="2" spans="1:8" ht="38.25" x14ac:dyDescent="0.25">
      <c r="A2" s="95"/>
      <c r="B2" s="95"/>
      <c r="C2" s="95"/>
      <c r="D2" s="70" t="s">
        <v>244</v>
      </c>
      <c r="E2" s="4" t="s">
        <v>276</v>
      </c>
      <c r="F2" s="4" t="s">
        <v>4</v>
      </c>
      <c r="G2" s="4" t="s">
        <v>5</v>
      </c>
      <c r="H2" s="97"/>
    </row>
    <row r="3" spans="1:8" x14ac:dyDescent="0.25">
      <c r="A3" s="96" t="s">
        <v>191</v>
      </c>
      <c r="B3" s="103" t="s">
        <v>192</v>
      </c>
      <c r="C3" s="7" t="s">
        <v>7</v>
      </c>
      <c r="D3" s="13">
        <f>D8+D28</f>
        <v>0</v>
      </c>
      <c r="E3" s="13">
        <f>E8+E28</f>
        <v>0</v>
      </c>
      <c r="F3" s="13">
        <f>F8+F28</f>
        <v>0</v>
      </c>
      <c r="G3" s="13">
        <v>0</v>
      </c>
      <c r="H3" s="149"/>
    </row>
    <row r="4" spans="1:8" x14ac:dyDescent="0.25">
      <c r="A4" s="96"/>
      <c r="B4" s="103"/>
      <c r="C4" s="7" t="s">
        <v>8</v>
      </c>
      <c r="D4" s="13">
        <f t="shared" ref="D4:E4" si="0">D9+D29</f>
        <v>0</v>
      </c>
      <c r="E4" s="13">
        <f t="shared" si="0"/>
        <v>0</v>
      </c>
      <c r="F4" s="13">
        <f t="shared" ref="F4:F6" si="1">F9+F29</f>
        <v>0</v>
      </c>
      <c r="G4" s="13">
        <v>0</v>
      </c>
      <c r="H4" s="149"/>
    </row>
    <row r="5" spans="1:8" x14ac:dyDescent="0.25">
      <c r="A5" s="96"/>
      <c r="B5" s="103"/>
      <c r="C5" s="7" t="s">
        <v>9</v>
      </c>
      <c r="D5" s="13">
        <f t="shared" ref="D5:E5" si="2">D10+D30</f>
        <v>81178.5</v>
      </c>
      <c r="E5" s="13">
        <f t="shared" si="2"/>
        <v>81178.5</v>
      </c>
      <c r="F5" s="13">
        <f>F10+F30</f>
        <v>79874.5</v>
      </c>
      <c r="G5" s="13">
        <f t="shared" ref="G5:G37" si="3">F5/E5*100</f>
        <v>98.393663346822123</v>
      </c>
      <c r="H5" s="149"/>
    </row>
    <row r="6" spans="1:8" x14ac:dyDescent="0.25">
      <c r="A6" s="96"/>
      <c r="B6" s="103"/>
      <c r="C6" s="11" t="s">
        <v>10</v>
      </c>
      <c r="D6" s="13">
        <f t="shared" ref="D6:E6" si="4">D11+D31</f>
        <v>0</v>
      </c>
      <c r="E6" s="13">
        <f t="shared" si="4"/>
        <v>0</v>
      </c>
      <c r="F6" s="13">
        <f t="shared" si="1"/>
        <v>0</v>
      </c>
      <c r="G6" s="13">
        <v>0</v>
      </c>
      <c r="H6" s="149"/>
    </row>
    <row r="7" spans="1:8" x14ac:dyDescent="0.25">
      <c r="A7" s="96"/>
      <c r="B7" s="103"/>
      <c r="C7" s="12" t="s">
        <v>11</v>
      </c>
      <c r="D7" s="14">
        <f xml:space="preserve"> SUM(D3:D6)</f>
        <v>81178.5</v>
      </c>
      <c r="E7" s="14">
        <f xml:space="preserve"> SUM(E3:E6)</f>
        <v>81178.5</v>
      </c>
      <c r="F7" s="14">
        <f xml:space="preserve"> SUM(F3:F6)</f>
        <v>79874.5</v>
      </c>
      <c r="G7" s="14">
        <f t="shared" si="3"/>
        <v>98.393663346822123</v>
      </c>
      <c r="H7" s="149"/>
    </row>
    <row r="8" spans="1:8" ht="15.95" customHeight="1" x14ac:dyDescent="0.25">
      <c r="A8" s="96" t="s">
        <v>12</v>
      </c>
      <c r="B8" s="103" t="s">
        <v>193</v>
      </c>
      <c r="C8" s="7" t="s">
        <v>7</v>
      </c>
      <c r="D8" s="13">
        <f>D13+D18+D23</f>
        <v>0</v>
      </c>
      <c r="E8" s="13">
        <f>E13+E18+E23</f>
        <v>0</v>
      </c>
      <c r="F8" s="13">
        <f>F13+F18+F23</f>
        <v>0</v>
      </c>
      <c r="G8" s="13">
        <v>0</v>
      </c>
      <c r="H8" s="152" t="s">
        <v>265</v>
      </c>
    </row>
    <row r="9" spans="1:8" ht="15.95" customHeight="1" x14ac:dyDescent="0.25">
      <c r="A9" s="96"/>
      <c r="B9" s="103"/>
      <c r="C9" s="7" t="s">
        <v>8</v>
      </c>
      <c r="D9" s="13">
        <f t="shared" ref="D9:E9" si="5">D14+D19+D24</f>
        <v>0</v>
      </c>
      <c r="E9" s="13">
        <f t="shared" si="5"/>
        <v>0</v>
      </c>
      <c r="F9" s="13">
        <f t="shared" ref="F9:F11" si="6">F14+F19+F24</f>
        <v>0</v>
      </c>
      <c r="G9" s="13">
        <v>0</v>
      </c>
      <c r="H9" s="153"/>
    </row>
    <row r="10" spans="1:8" ht="15.95" customHeight="1" x14ac:dyDescent="0.25">
      <c r="A10" s="96"/>
      <c r="B10" s="103"/>
      <c r="C10" s="7" t="s">
        <v>9</v>
      </c>
      <c r="D10" s="13">
        <f t="shared" ref="D10:E10" si="7">D15+D20+D25</f>
        <v>80841.5</v>
      </c>
      <c r="E10" s="13">
        <f t="shared" si="7"/>
        <v>80841.5</v>
      </c>
      <c r="F10" s="13">
        <f t="shared" si="6"/>
        <v>79537.5</v>
      </c>
      <c r="G10" s="13">
        <f t="shared" si="3"/>
        <v>98.386967089922877</v>
      </c>
      <c r="H10" s="153"/>
    </row>
    <row r="11" spans="1:8" ht="15.95" customHeight="1" x14ac:dyDescent="0.25">
      <c r="A11" s="96"/>
      <c r="B11" s="103"/>
      <c r="C11" s="11" t="s">
        <v>10</v>
      </c>
      <c r="D11" s="13">
        <f t="shared" ref="D11:E11" si="8">D16+D21+D26</f>
        <v>0</v>
      </c>
      <c r="E11" s="13">
        <f t="shared" si="8"/>
        <v>0</v>
      </c>
      <c r="F11" s="13">
        <f t="shared" si="6"/>
        <v>0</v>
      </c>
      <c r="G11" s="13">
        <v>0</v>
      </c>
      <c r="H11" s="153"/>
    </row>
    <row r="12" spans="1:8" ht="15.95" customHeight="1" x14ac:dyDescent="0.25">
      <c r="A12" s="96"/>
      <c r="B12" s="103"/>
      <c r="C12" s="12" t="s">
        <v>11</v>
      </c>
      <c r="D12" s="14">
        <f xml:space="preserve"> SUM(D8:D11)</f>
        <v>80841.5</v>
      </c>
      <c r="E12" s="14">
        <f xml:space="preserve"> SUM(E8:E11)</f>
        <v>80841.5</v>
      </c>
      <c r="F12" s="14">
        <f xml:space="preserve"> SUM(F8:F11)</f>
        <v>79537.5</v>
      </c>
      <c r="G12" s="13">
        <f t="shared" si="3"/>
        <v>98.386967089922877</v>
      </c>
      <c r="H12" s="153"/>
    </row>
    <row r="13" spans="1:8" ht="15.95" customHeight="1" x14ac:dyDescent="0.25">
      <c r="A13" s="162" t="s">
        <v>31</v>
      </c>
      <c r="B13" s="117" t="s">
        <v>194</v>
      </c>
      <c r="C13" s="7" t="s">
        <v>7</v>
      </c>
      <c r="D13" s="13">
        <v>0</v>
      </c>
      <c r="E13" s="13">
        <v>0</v>
      </c>
      <c r="F13" s="13">
        <v>0</v>
      </c>
      <c r="G13" s="13">
        <v>0</v>
      </c>
      <c r="H13" s="153"/>
    </row>
    <row r="14" spans="1:8" ht="15.95" customHeight="1" x14ac:dyDescent="0.25">
      <c r="A14" s="162"/>
      <c r="B14" s="117"/>
      <c r="C14" s="7" t="s">
        <v>8</v>
      </c>
      <c r="D14" s="13">
        <v>0</v>
      </c>
      <c r="E14" s="13">
        <v>0</v>
      </c>
      <c r="F14" s="13">
        <v>0</v>
      </c>
      <c r="G14" s="13">
        <v>0</v>
      </c>
      <c r="H14" s="153"/>
    </row>
    <row r="15" spans="1:8" ht="15.95" customHeight="1" x14ac:dyDescent="0.25">
      <c r="A15" s="162"/>
      <c r="B15" s="117"/>
      <c r="C15" s="7" t="s">
        <v>9</v>
      </c>
      <c r="D15" s="13">
        <v>8519.7000000000007</v>
      </c>
      <c r="E15" s="13">
        <v>8519.7000000000007</v>
      </c>
      <c r="F15" s="13">
        <v>8493.4</v>
      </c>
      <c r="G15" s="13">
        <f t="shared" si="3"/>
        <v>99.691303684402016</v>
      </c>
      <c r="H15" s="153"/>
    </row>
    <row r="16" spans="1:8" ht="15.95" customHeight="1" x14ac:dyDescent="0.25">
      <c r="A16" s="162"/>
      <c r="B16" s="117"/>
      <c r="C16" s="11" t="s">
        <v>10</v>
      </c>
      <c r="D16" s="13">
        <v>0</v>
      </c>
      <c r="E16" s="13">
        <v>0</v>
      </c>
      <c r="F16" s="13">
        <v>0</v>
      </c>
      <c r="G16" s="13">
        <v>0</v>
      </c>
      <c r="H16" s="153"/>
    </row>
    <row r="17" spans="1:8" ht="15.95" customHeight="1" x14ac:dyDescent="0.25">
      <c r="A17" s="162"/>
      <c r="B17" s="117"/>
      <c r="C17" s="8" t="s">
        <v>11</v>
      </c>
      <c r="D17" s="14">
        <f xml:space="preserve"> SUM(D13:D16)</f>
        <v>8519.7000000000007</v>
      </c>
      <c r="E17" s="14">
        <f xml:space="preserve"> SUM(E13:E16)</f>
        <v>8519.7000000000007</v>
      </c>
      <c r="F17" s="14">
        <f xml:space="preserve"> SUM(F13:F16)</f>
        <v>8493.4</v>
      </c>
      <c r="G17" s="13">
        <f t="shared" si="3"/>
        <v>99.691303684402016</v>
      </c>
      <c r="H17" s="154"/>
    </row>
    <row r="18" spans="1:8" x14ac:dyDescent="0.25">
      <c r="A18" s="162" t="s">
        <v>33</v>
      </c>
      <c r="B18" s="117" t="s">
        <v>195</v>
      </c>
      <c r="C18" s="7" t="s">
        <v>7</v>
      </c>
      <c r="D18" s="13">
        <v>0</v>
      </c>
      <c r="E18" s="13">
        <v>0</v>
      </c>
      <c r="F18" s="13">
        <v>0</v>
      </c>
      <c r="G18" s="13">
        <v>0</v>
      </c>
      <c r="H18" s="117" t="s">
        <v>319</v>
      </c>
    </row>
    <row r="19" spans="1:8" x14ac:dyDescent="0.25">
      <c r="A19" s="162"/>
      <c r="B19" s="117"/>
      <c r="C19" s="7" t="s">
        <v>8</v>
      </c>
      <c r="D19" s="13">
        <v>0</v>
      </c>
      <c r="E19" s="13">
        <v>0</v>
      </c>
      <c r="F19" s="13">
        <v>0</v>
      </c>
      <c r="G19" s="13">
        <v>0</v>
      </c>
      <c r="H19" s="117"/>
    </row>
    <row r="20" spans="1:8" x14ac:dyDescent="0.25">
      <c r="A20" s="162"/>
      <c r="B20" s="117"/>
      <c r="C20" s="7" t="s">
        <v>9</v>
      </c>
      <c r="D20" s="13">
        <v>71952</v>
      </c>
      <c r="E20" s="13">
        <v>71952</v>
      </c>
      <c r="F20" s="13">
        <v>70674.3</v>
      </c>
      <c r="G20" s="13">
        <f t="shared" si="3"/>
        <v>98.224232821881259</v>
      </c>
      <c r="H20" s="117"/>
    </row>
    <row r="21" spans="1:8" x14ac:dyDescent="0.25">
      <c r="A21" s="162"/>
      <c r="B21" s="117"/>
      <c r="C21" s="11" t="s">
        <v>10</v>
      </c>
      <c r="D21" s="13">
        <v>0</v>
      </c>
      <c r="E21" s="13">
        <v>0</v>
      </c>
      <c r="F21" s="13">
        <v>0</v>
      </c>
      <c r="G21" s="13">
        <v>0</v>
      </c>
      <c r="H21" s="117"/>
    </row>
    <row r="22" spans="1:8" x14ac:dyDescent="0.25">
      <c r="A22" s="162"/>
      <c r="B22" s="117"/>
      <c r="C22" s="8" t="s">
        <v>11</v>
      </c>
      <c r="D22" s="14">
        <f xml:space="preserve"> SUM(D18:D21)</f>
        <v>71952</v>
      </c>
      <c r="E22" s="14">
        <f xml:space="preserve"> SUM(E18:E21)</f>
        <v>71952</v>
      </c>
      <c r="F22" s="14">
        <f xml:space="preserve"> SUM(F18:F21)</f>
        <v>70674.3</v>
      </c>
      <c r="G22" s="13">
        <f t="shared" si="3"/>
        <v>98.224232821881259</v>
      </c>
      <c r="H22" s="117"/>
    </row>
    <row r="23" spans="1:8" x14ac:dyDescent="0.25">
      <c r="A23" s="162" t="s">
        <v>39</v>
      </c>
      <c r="B23" s="117" t="s">
        <v>196</v>
      </c>
      <c r="C23" s="7" t="s">
        <v>7</v>
      </c>
      <c r="D23" s="13">
        <v>0</v>
      </c>
      <c r="E23" s="13">
        <v>0</v>
      </c>
      <c r="F23" s="13">
        <v>0</v>
      </c>
      <c r="G23" s="13">
        <v>0</v>
      </c>
      <c r="H23" s="117" t="s">
        <v>266</v>
      </c>
    </row>
    <row r="24" spans="1:8" x14ac:dyDescent="0.25">
      <c r="A24" s="201"/>
      <c r="B24" s="199"/>
      <c r="C24" s="7" t="s">
        <v>8</v>
      </c>
      <c r="D24" s="13">
        <v>0</v>
      </c>
      <c r="E24" s="13">
        <v>0</v>
      </c>
      <c r="F24" s="13">
        <v>0</v>
      </c>
      <c r="G24" s="13">
        <v>0</v>
      </c>
      <c r="H24" s="117"/>
    </row>
    <row r="25" spans="1:8" x14ac:dyDescent="0.25">
      <c r="A25" s="201"/>
      <c r="B25" s="199"/>
      <c r="C25" s="7" t="s">
        <v>9</v>
      </c>
      <c r="D25" s="13">
        <v>369.8</v>
      </c>
      <c r="E25" s="13">
        <v>369.8</v>
      </c>
      <c r="F25" s="13">
        <v>369.8</v>
      </c>
      <c r="G25" s="13">
        <f t="shared" si="3"/>
        <v>100</v>
      </c>
      <c r="H25" s="117"/>
    </row>
    <row r="26" spans="1:8" x14ac:dyDescent="0.25">
      <c r="A26" s="201"/>
      <c r="B26" s="199"/>
      <c r="C26" s="11" t="s">
        <v>10</v>
      </c>
      <c r="D26" s="13">
        <v>0</v>
      </c>
      <c r="E26" s="13">
        <v>0</v>
      </c>
      <c r="F26" s="13">
        <v>0</v>
      </c>
      <c r="G26" s="13">
        <v>0</v>
      </c>
      <c r="H26" s="117"/>
    </row>
    <row r="27" spans="1:8" x14ac:dyDescent="0.25">
      <c r="A27" s="201"/>
      <c r="B27" s="199"/>
      <c r="C27" s="8" t="s">
        <v>11</v>
      </c>
      <c r="D27" s="14">
        <f xml:space="preserve"> SUM(D23:D26)</f>
        <v>369.8</v>
      </c>
      <c r="E27" s="14">
        <f xml:space="preserve"> SUM(E23:E26)</f>
        <v>369.8</v>
      </c>
      <c r="F27" s="14">
        <f xml:space="preserve"> SUM(F23:F26)</f>
        <v>369.8</v>
      </c>
      <c r="G27" s="13">
        <f t="shared" si="3"/>
        <v>100</v>
      </c>
      <c r="H27" s="117"/>
    </row>
    <row r="28" spans="1:8" x14ac:dyDescent="0.25">
      <c r="A28" s="95" t="s">
        <v>17</v>
      </c>
      <c r="B28" s="203" t="s">
        <v>197</v>
      </c>
      <c r="C28" s="7" t="s">
        <v>7</v>
      </c>
      <c r="D28" s="13">
        <f>D33</f>
        <v>0</v>
      </c>
      <c r="E28" s="13">
        <f>E33</f>
        <v>0</v>
      </c>
      <c r="F28" s="13">
        <f>F33</f>
        <v>0</v>
      </c>
      <c r="G28" s="13">
        <v>0</v>
      </c>
      <c r="H28" s="149"/>
    </row>
    <row r="29" spans="1:8" x14ac:dyDescent="0.25">
      <c r="A29" s="95"/>
      <c r="B29" s="203"/>
      <c r="C29" s="7" t="s">
        <v>8</v>
      </c>
      <c r="D29" s="13">
        <f t="shared" ref="D29:E29" si="9">D34</f>
        <v>0</v>
      </c>
      <c r="E29" s="13">
        <f t="shared" si="9"/>
        <v>0</v>
      </c>
      <c r="F29" s="13">
        <f t="shared" ref="F29:F31" si="10">F34</f>
        <v>0</v>
      </c>
      <c r="G29" s="13">
        <v>0</v>
      </c>
      <c r="H29" s="149"/>
    </row>
    <row r="30" spans="1:8" x14ac:dyDescent="0.25">
      <c r="A30" s="95"/>
      <c r="B30" s="203"/>
      <c r="C30" s="7" t="s">
        <v>9</v>
      </c>
      <c r="D30" s="13">
        <f>D35</f>
        <v>337</v>
      </c>
      <c r="E30" s="13">
        <f>E35</f>
        <v>337</v>
      </c>
      <c r="F30" s="13">
        <f>F35</f>
        <v>337</v>
      </c>
      <c r="G30" s="13">
        <f t="shared" si="3"/>
        <v>100</v>
      </c>
      <c r="H30" s="149"/>
    </row>
    <row r="31" spans="1:8" x14ac:dyDescent="0.25">
      <c r="A31" s="95"/>
      <c r="B31" s="203"/>
      <c r="C31" s="11" t="s">
        <v>10</v>
      </c>
      <c r="D31" s="13">
        <f t="shared" ref="D31:E31" si="11">D36</f>
        <v>0</v>
      </c>
      <c r="E31" s="13">
        <f t="shared" si="11"/>
        <v>0</v>
      </c>
      <c r="F31" s="13">
        <f t="shared" si="10"/>
        <v>0</v>
      </c>
      <c r="G31" s="13">
        <v>0</v>
      </c>
      <c r="H31" s="149"/>
    </row>
    <row r="32" spans="1:8" x14ac:dyDescent="0.25">
      <c r="A32" s="95"/>
      <c r="B32" s="203"/>
      <c r="C32" s="12" t="s">
        <v>11</v>
      </c>
      <c r="D32" s="14">
        <f xml:space="preserve"> SUM(D28:D31)</f>
        <v>337</v>
      </c>
      <c r="E32" s="14">
        <f xml:space="preserve"> SUM(E28:E31)</f>
        <v>337</v>
      </c>
      <c r="F32" s="14">
        <f xml:space="preserve"> SUM(F28:F31)</f>
        <v>337</v>
      </c>
      <c r="G32" s="13">
        <f t="shared" si="3"/>
        <v>100</v>
      </c>
      <c r="H32" s="149"/>
    </row>
    <row r="33" spans="1:8" x14ac:dyDescent="0.25">
      <c r="A33" s="118" t="s">
        <v>61</v>
      </c>
      <c r="B33" s="117" t="s">
        <v>77</v>
      </c>
      <c r="C33" s="7" t="s">
        <v>7</v>
      </c>
      <c r="D33" s="13">
        <v>0</v>
      </c>
      <c r="E33" s="13">
        <v>0</v>
      </c>
      <c r="F33" s="13">
        <v>0</v>
      </c>
      <c r="G33" s="13">
        <v>0</v>
      </c>
      <c r="H33" s="117" t="s">
        <v>320</v>
      </c>
    </row>
    <row r="34" spans="1:8" x14ac:dyDescent="0.25">
      <c r="A34" s="118"/>
      <c r="B34" s="117"/>
      <c r="C34" s="7" t="s">
        <v>8</v>
      </c>
      <c r="D34" s="13">
        <v>0</v>
      </c>
      <c r="E34" s="13">
        <v>0</v>
      </c>
      <c r="F34" s="13">
        <v>0</v>
      </c>
      <c r="G34" s="13">
        <v>0</v>
      </c>
      <c r="H34" s="117"/>
    </row>
    <row r="35" spans="1:8" x14ac:dyDescent="0.25">
      <c r="A35" s="118"/>
      <c r="B35" s="117"/>
      <c r="C35" s="7" t="s">
        <v>9</v>
      </c>
      <c r="D35" s="13">
        <v>337</v>
      </c>
      <c r="E35" s="13">
        <v>337</v>
      </c>
      <c r="F35" s="13">
        <v>337</v>
      </c>
      <c r="G35" s="13">
        <f t="shared" si="3"/>
        <v>100</v>
      </c>
      <c r="H35" s="117"/>
    </row>
    <row r="36" spans="1:8" x14ac:dyDescent="0.25">
      <c r="A36" s="118"/>
      <c r="B36" s="117"/>
      <c r="C36" s="11" t="s">
        <v>10</v>
      </c>
      <c r="D36" s="13">
        <v>0</v>
      </c>
      <c r="E36" s="13">
        <v>0</v>
      </c>
      <c r="F36" s="13">
        <v>0</v>
      </c>
      <c r="G36" s="13">
        <v>0</v>
      </c>
      <c r="H36" s="117"/>
    </row>
    <row r="37" spans="1:8" x14ac:dyDescent="0.25">
      <c r="A37" s="118"/>
      <c r="B37" s="117"/>
      <c r="C37" s="8" t="s">
        <v>11</v>
      </c>
      <c r="D37" s="14">
        <f xml:space="preserve"> SUM(D33:D36)</f>
        <v>337</v>
      </c>
      <c r="E37" s="14">
        <f xml:space="preserve"> SUM(E33:E36)</f>
        <v>337</v>
      </c>
      <c r="F37" s="14">
        <f xml:space="preserve"> SUM(F33:F36)</f>
        <v>337</v>
      </c>
      <c r="G37" s="13">
        <f t="shared" si="3"/>
        <v>100</v>
      </c>
      <c r="H37" s="117"/>
    </row>
  </sheetData>
  <mergeCells count="24">
    <mergeCell ref="H28:H32"/>
    <mergeCell ref="A33:A37"/>
    <mergeCell ref="B33:B37"/>
    <mergeCell ref="H33:H37"/>
    <mergeCell ref="B28:B32"/>
    <mergeCell ref="A28:A32"/>
    <mergeCell ref="A18:A22"/>
    <mergeCell ref="B18:B22"/>
    <mergeCell ref="H18:H22"/>
    <mergeCell ref="A23:A27"/>
    <mergeCell ref="B23:B27"/>
    <mergeCell ref="H23:H27"/>
    <mergeCell ref="A1:B2"/>
    <mergeCell ref="C1:C2"/>
    <mergeCell ref="H1:H2"/>
    <mergeCell ref="D1:G1"/>
    <mergeCell ref="H8:H17"/>
    <mergeCell ref="A3:A7"/>
    <mergeCell ref="B3:B7"/>
    <mergeCell ref="H3:H7"/>
    <mergeCell ref="A13:A17"/>
    <mergeCell ref="B13:B17"/>
    <mergeCell ref="A8:A12"/>
    <mergeCell ref="B8:B12"/>
  </mergeCells>
  <pageMargins left="0.7" right="0.7" top="0.75" bottom="0.75" header="0.3" footer="0.3"/>
  <pageSetup paperSize="9" scale="78"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47"/>
  <sheetViews>
    <sheetView topLeftCell="A36" zoomScaleNormal="100" workbookViewId="0">
      <selection activeCell="H56" sqref="H56"/>
    </sheetView>
  </sheetViews>
  <sheetFormatPr defaultRowHeight="15" x14ac:dyDescent="0.25"/>
  <cols>
    <col min="1" max="1" width="5.42578125" bestFit="1" customWidth="1"/>
    <col min="2" max="2" width="37.42578125" customWidth="1"/>
    <col min="3" max="3" width="19.42578125" customWidth="1"/>
    <col min="4" max="4" width="15.7109375" style="68" bestFit="1" customWidth="1"/>
    <col min="5" max="7" width="12.85546875" customWidth="1"/>
    <col min="8" max="8" width="72.140625" style="69" customWidth="1"/>
  </cols>
  <sheetData>
    <row r="1" spans="1:11" ht="15" customHeight="1" x14ac:dyDescent="0.25">
      <c r="A1" s="95" t="s">
        <v>0</v>
      </c>
      <c r="B1" s="95"/>
      <c r="C1" s="95" t="s">
        <v>1</v>
      </c>
      <c r="D1" s="98" t="s">
        <v>243</v>
      </c>
      <c r="E1" s="99"/>
      <c r="F1" s="99"/>
      <c r="G1" s="100"/>
      <c r="H1" s="96" t="s">
        <v>2</v>
      </c>
    </row>
    <row r="2" spans="1:11" ht="38.25" x14ac:dyDescent="0.25">
      <c r="A2" s="95"/>
      <c r="B2" s="95"/>
      <c r="C2" s="95"/>
      <c r="D2" s="70" t="s">
        <v>244</v>
      </c>
      <c r="E2" s="4" t="s">
        <v>276</v>
      </c>
      <c r="F2" s="4" t="s">
        <v>4</v>
      </c>
      <c r="G2" s="4" t="s">
        <v>5</v>
      </c>
      <c r="H2" s="97"/>
    </row>
    <row r="3" spans="1:11" ht="15" customHeight="1" x14ac:dyDescent="0.25">
      <c r="A3" s="96" t="s">
        <v>12</v>
      </c>
      <c r="B3" s="103" t="s">
        <v>13</v>
      </c>
      <c r="C3" s="42" t="s">
        <v>7</v>
      </c>
      <c r="D3" s="55">
        <f t="shared" ref="D3" si="0">D8+D18+D38</f>
        <v>71211.5</v>
      </c>
      <c r="E3" s="55">
        <f t="shared" ref="E3:F5" si="1">E8+E18+E38</f>
        <v>71211.5</v>
      </c>
      <c r="F3" s="55">
        <f t="shared" si="1"/>
        <v>70952.5</v>
      </c>
      <c r="G3" s="13">
        <f t="shared" ref="G3:G47" si="2">F3/E3*100</f>
        <v>99.636294699592071</v>
      </c>
      <c r="H3" s="102"/>
    </row>
    <row r="4" spans="1:11" ht="15" customHeight="1" x14ac:dyDescent="0.25">
      <c r="A4" s="96"/>
      <c r="B4" s="103">
        <v>0</v>
      </c>
      <c r="C4" s="42" t="s">
        <v>8</v>
      </c>
      <c r="D4" s="55">
        <f t="shared" ref="D4" si="3">D9+D19+D39</f>
        <v>1724757.7</v>
      </c>
      <c r="E4" s="55">
        <f t="shared" si="1"/>
        <v>1724757.7</v>
      </c>
      <c r="F4" s="55">
        <f t="shared" si="1"/>
        <v>1713033.2</v>
      </c>
      <c r="G4" s="13">
        <f t="shared" si="2"/>
        <v>99.320223356590901</v>
      </c>
      <c r="H4" s="102"/>
    </row>
    <row r="5" spans="1:11" ht="15" customHeight="1" x14ac:dyDescent="0.25">
      <c r="A5" s="96"/>
      <c r="B5" s="103">
        <v>0</v>
      </c>
      <c r="C5" s="42" t="s">
        <v>9</v>
      </c>
      <c r="D5" s="55">
        <f t="shared" ref="D5" si="4">D10+D20+D40</f>
        <v>527320.1</v>
      </c>
      <c r="E5" s="55">
        <f t="shared" si="1"/>
        <v>527320.1</v>
      </c>
      <c r="F5" s="55">
        <f t="shared" si="1"/>
        <v>505466.3</v>
      </c>
      <c r="G5" s="13">
        <f t="shared" si="2"/>
        <v>95.855686138267828</v>
      </c>
      <c r="H5" s="102"/>
    </row>
    <row r="6" spans="1:11" ht="15" customHeight="1" x14ac:dyDescent="0.25">
      <c r="A6" s="96"/>
      <c r="B6" s="103"/>
      <c r="C6" s="39" t="s">
        <v>10</v>
      </c>
      <c r="D6" s="55">
        <f t="shared" ref="D6" si="5">D11+D21+D41</f>
        <v>87545.7</v>
      </c>
      <c r="E6" s="55" t="s">
        <v>245</v>
      </c>
      <c r="F6" s="55">
        <f>F11+F21+F41</f>
        <v>86009.5</v>
      </c>
      <c r="G6" s="13">
        <f>F6/D6*100</f>
        <v>98.245259333125446</v>
      </c>
      <c r="H6" s="102"/>
    </row>
    <row r="7" spans="1:11" x14ac:dyDescent="0.25">
      <c r="A7" s="96"/>
      <c r="B7" s="103"/>
      <c r="C7" s="38" t="s">
        <v>11</v>
      </c>
      <c r="D7" s="56">
        <f>SUM(D3:D6)</f>
        <v>2410835</v>
      </c>
      <c r="E7" s="56">
        <f>SUM(E3:E5)</f>
        <v>2323289.2999999998</v>
      </c>
      <c r="F7" s="56">
        <f>SUM(F3:F5)</f>
        <v>2289452</v>
      </c>
      <c r="G7" s="14">
        <f t="shared" si="2"/>
        <v>98.543560631902366</v>
      </c>
      <c r="H7" s="102"/>
    </row>
    <row r="8" spans="1:11" x14ac:dyDescent="0.25">
      <c r="A8" s="104" t="s">
        <v>12</v>
      </c>
      <c r="B8" s="110" t="s">
        <v>14</v>
      </c>
      <c r="C8" s="42" t="s">
        <v>7</v>
      </c>
      <c r="D8" s="49">
        <f t="shared" ref="D8" si="6">D13</f>
        <v>70756.399999999994</v>
      </c>
      <c r="E8" s="49">
        <f t="shared" ref="E8:F11" si="7">E13</f>
        <v>70756.399999999994</v>
      </c>
      <c r="F8" s="49">
        <f t="shared" si="7"/>
        <v>70497.5</v>
      </c>
      <c r="G8" s="13">
        <f t="shared" si="2"/>
        <v>99.634096703619761</v>
      </c>
      <c r="H8" s="107"/>
    </row>
    <row r="9" spans="1:11" x14ac:dyDescent="0.25">
      <c r="A9" s="105"/>
      <c r="B9" s="111"/>
      <c r="C9" s="42" t="s">
        <v>8</v>
      </c>
      <c r="D9" s="49">
        <f t="shared" ref="D9" si="8">D14</f>
        <v>1704102.2</v>
      </c>
      <c r="E9" s="49">
        <f t="shared" si="7"/>
        <v>1704102.2</v>
      </c>
      <c r="F9" s="49">
        <f t="shared" si="7"/>
        <v>1692702.1</v>
      </c>
      <c r="G9" s="13">
        <f t="shared" si="2"/>
        <v>99.331020170034407</v>
      </c>
      <c r="H9" s="108"/>
    </row>
    <row r="10" spans="1:11" x14ac:dyDescent="0.25">
      <c r="A10" s="105"/>
      <c r="B10" s="111"/>
      <c r="C10" s="42" t="s">
        <v>9</v>
      </c>
      <c r="D10" s="49">
        <f t="shared" ref="D10" si="9">D15</f>
        <v>318676.5</v>
      </c>
      <c r="E10" s="49">
        <f t="shared" si="7"/>
        <v>318676.5</v>
      </c>
      <c r="F10" s="49">
        <f t="shared" si="7"/>
        <v>306200.5</v>
      </c>
      <c r="G10" s="13">
        <f t="shared" si="2"/>
        <v>96.085058044756991</v>
      </c>
      <c r="H10" s="108"/>
    </row>
    <row r="11" spans="1:11" x14ac:dyDescent="0.25">
      <c r="A11" s="105"/>
      <c r="B11" s="111"/>
      <c r="C11" s="39" t="s">
        <v>10</v>
      </c>
      <c r="D11" s="49">
        <f t="shared" ref="D11" si="10">D16</f>
        <v>84508.2</v>
      </c>
      <c r="E11" s="49" t="str">
        <f t="shared" si="7"/>
        <v>-</v>
      </c>
      <c r="F11" s="49">
        <f>F16</f>
        <v>82945.600000000006</v>
      </c>
      <c r="G11" s="13">
        <f>F11/D11*100</f>
        <v>98.150948665336628</v>
      </c>
      <c r="H11" s="108"/>
    </row>
    <row r="12" spans="1:11" x14ac:dyDescent="0.25">
      <c r="A12" s="106"/>
      <c r="B12" s="112"/>
      <c r="C12" s="38" t="s">
        <v>11</v>
      </c>
      <c r="D12" s="50">
        <f t="shared" ref="D12" si="11">SUM(D8:D11)</f>
        <v>2178043.2999999998</v>
      </c>
      <c r="E12" s="50">
        <f t="shared" ref="E12" si="12">SUM(E8:E11)</f>
        <v>2093535.0999999999</v>
      </c>
      <c r="F12" s="50">
        <f>SUM(F8:F10)</f>
        <v>2069400.1</v>
      </c>
      <c r="G12" s="14">
        <f>F12/E12*100</f>
        <v>98.847165256508006</v>
      </c>
      <c r="H12" s="109"/>
    </row>
    <row r="13" spans="1:11" ht="50.1" customHeight="1" x14ac:dyDescent="0.25">
      <c r="A13" s="113" t="s">
        <v>15</v>
      </c>
      <c r="B13" s="115" t="s">
        <v>16</v>
      </c>
      <c r="C13" s="51" t="s">
        <v>7</v>
      </c>
      <c r="D13" s="49">
        <v>70756.399999999994</v>
      </c>
      <c r="E13" s="49">
        <v>70756.399999999994</v>
      </c>
      <c r="F13" s="49">
        <v>70497.5</v>
      </c>
      <c r="G13" s="13">
        <f t="shared" si="2"/>
        <v>99.634096703619761</v>
      </c>
      <c r="H13" s="114" t="s">
        <v>235</v>
      </c>
    </row>
    <row r="14" spans="1:11" ht="50.1" customHeight="1" x14ac:dyDescent="0.25">
      <c r="A14" s="113"/>
      <c r="B14" s="115"/>
      <c r="C14" s="42" t="s">
        <v>8</v>
      </c>
      <c r="D14" s="49">
        <v>1704102.2</v>
      </c>
      <c r="E14" s="49">
        <v>1704102.2</v>
      </c>
      <c r="F14" s="49">
        <v>1692702.1</v>
      </c>
      <c r="G14" s="13">
        <f t="shared" si="2"/>
        <v>99.331020170034407</v>
      </c>
      <c r="H14" s="114"/>
    </row>
    <row r="15" spans="1:11" ht="50.1" customHeight="1" x14ac:dyDescent="0.25">
      <c r="A15" s="113"/>
      <c r="B15" s="115"/>
      <c r="C15" s="42" t="s">
        <v>9</v>
      </c>
      <c r="D15" s="49">
        <v>318676.5</v>
      </c>
      <c r="E15" s="49">
        <v>318676.5</v>
      </c>
      <c r="F15" s="49">
        <v>306200.5</v>
      </c>
      <c r="G15" s="13">
        <f t="shared" si="2"/>
        <v>96.085058044756991</v>
      </c>
      <c r="H15" s="114"/>
      <c r="J15" s="101"/>
      <c r="K15" s="101"/>
    </row>
    <row r="16" spans="1:11" ht="50.1" customHeight="1" x14ac:dyDescent="0.25">
      <c r="A16" s="113"/>
      <c r="B16" s="115"/>
      <c r="C16" s="39" t="s">
        <v>10</v>
      </c>
      <c r="D16" s="49">
        <v>84508.2</v>
      </c>
      <c r="E16" s="49" t="s">
        <v>245</v>
      </c>
      <c r="F16" s="49">
        <v>82945.600000000006</v>
      </c>
      <c r="G16" s="13">
        <f>F16/D16*100</f>
        <v>98.150948665336628</v>
      </c>
      <c r="H16" s="114"/>
      <c r="J16" s="101"/>
      <c r="K16" s="101"/>
    </row>
    <row r="17" spans="1:8" ht="50.1" customHeight="1" x14ac:dyDescent="0.25">
      <c r="A17" s="113"/>
      <c r="B17" s="115"/>
      <c r="C17" s="37" t="s">
        <v>11</v>
      </c>
      <c r="D17" s="49">
        <f>SUM(D13:D16)</f>
        <v>2178043.2999999998</v>
      </c>
      <c r="E17" s="49">
        <f>SUM(E13:E16)</f>
        <v>2093535.0999999999</v>
      </c>
      <c r="F17" s="49">
        <f>F13+F14+F15</f>
        <v>2069400.1</v>
      </c>
      <c r="G17" s="13">
        <f t="shared" si="2"/>
        <v>98.847165256508006</v>
      </c>
      <c r="H17" s="114"/>
    </row>
    <row r="18" spans="1:8" x14ac:dyDescent="0.25">
      <c r="A18" s="123" t="s">
        <v>17</v>
      </c>
      <c r="B18" s="110" t="s">
        <v>18</v>
      </c>
      <c r="C18" s="51" t="s">
        <v>7</v>
      </c>
      <c r="D18" s="15">
        <f t="shared" ref="D18" si="13">D23+D28+D33</f>
        <v>455.1</v>
      </c>
      <c r="E18" s="15">
        <f t="shared" ref="E18:F21" si="14">E23+E28+E33</f>
        <v>455.1</v>
      </c>
      <c r="F18" s="15">
        <f t="shared" si="14"/>
        <v>455</v>
      </c>
      <c r="G18" s="13">
        <f t="shared" si="2"/>
        <v>99.978026807295095</v>
      </c>
      <c r="H18" s="126"/>
    </row>
    <row r="19" spans="1:8" x14ac:dyDescent="0.25">
      <c r="A19" s="124"/>
      <c r="B19" s="111"/>
      <c r="C19" s="42" t="s">
        <v>8</v>
      </c>
      <c r="D19" s="15">
        <f t="shared" ref="D19" si="15">D24+D29+D34</f>
        <v>17855.100000000002</v>
      </c>
      <c r="E19" s="15">
        <f t="shared" si="14"/>
        <v>17855.100000000002</v>
      </c>
      <c r="F19" s="15">
        <f t="shared" si="14"/>
        <v>17530.699999999997</v>
      </c>
      <c r="G19" s="13">
        <f t="shared" si="2"/>
        <v>98.18315215260624</v>
      </c>
      <c r="H19" s="127"/>
    </row>
    <row r="20" spans="1:8" x14ac:dyDescent="0.25">
      <c r="A20" s="124"/>
      <c r="B20" s="111"/>
      <c r="C20" s="42" t="s">
        <v>9</v>
      </c>
      <c r="D20" s="15">
        <f t="shared" ref="D20" si="16">D25+D30+D35</f>
        <v>142601.9</v>
      </c>
      <c r="E20" s="15">
        <f t="shared" si="14"/>
        <v>142601.9</v>
      </c>
      <c r="F20" s="15">
        <f t="shared" si="14"/>
        <v>137722.6</v>
      </c>
      <c r="G20" s="13">
        <f t="shared" si="2"/>
        <v>96.578376585445227</v>
      </c>
      <c r="H20" s="127"/>
    </row>
    <row r="21" spans="1:8" x14ac:dyDescent="0.25">
      <c r="A21" s="124"/>
      <c r="B21" s="111"/>
      <c r="C21" s="39" t="s">
        <v>10</v>
      </c>
      <c r="D21" s="15">
        <f t="shared" ref="D21" si="17">D26+D31+D36</f>
        <v>3037.5</v>
      </c>
      <c r="E21" s="15" t="s">
        <v>245</v>
      </c>
      <c r="F21" s="15">
        <f t="shared" si="14"/>
        <v>3063.9</v>
      </c>
      <c r="G21" s="13">
        <f>F21/D21*100</f>
        <v>100.86913580246915</v>
      </c>
      <c r="H21" s="127"/>
    </row>
    <row r="22" spans="1:8" x14ac:dyDescent="0.25">
      <c r="A22" s="125"/>
      <c r="B22" s="112"/>
      <c r="C22" s="38" t="s">
        <v>11</v>
      </c>
      <c r="D22" s="52">
        <f t="shared" ref="D22" si="18">SUM(D18:D21)</f>
        <v>163949.6</v>
      </c>
      <c r="E22" s="52">
        <f>SUM(E18:E20)</f>
        <v>160912.1</v>
      </c>
      <c r="F22" s="52">
        <f>SUM(F18:F20)</f>
        <v>155708.29999999999</v>
      </c>
      <c r="G22" s="14">
        <f t="shared" si="2"/>
        <v>96.766060476496165</v>
      </c>
      <c r="H22" s="128"/>
    </row>
    <row r="23" spans="1:8" ht="20.100000000000001" customHeight="1" x14ac:dyDescent="0.25">
      <c r="A23" s="118" t="s">
        <v>19</v>
      </c>
      <c r="B23" s="117" t="s">
        <v>20</v>
      </c>
      <c r="C23" s="42" t="s">
        <v>7</v>
      </c>
      <c r="D23" s="15">
        <v>0</v>
      </c>
      <c r="E23" s="15">
        <v>0</v>
      </c>
      <c r="F23" s="15">
        <v>0</v>
      </c>
      <c r="G23" s="13">
        <v>0</v>
      </c>
      <c r="H23" s="114" t="s">
        <v>246</v>
      </c>
    </row>
    <row r="24" spans="1:8" ht="20.100000000000001" customHeight="1" x14ac:dyDescent="0.25">
      <c r="A24" s="118"/>
      <c r="B24" s="117"/>
      <c r="C24" s="42" t="s">
        <v>8</v>
      </c>
      <c r="D24" s="15">
        <v>0</v>
      </c>
      <c r="E24" s="15">
        <v>0</v>
      </c>
      <c r="F24" s="15">
        <v>0</v>
      </c>
      <c r="G24" s="13">
        <v>0</v>
      </c>
      <c r="H24" s="114"/>
    </row>
    <row r="25" spans="1:8" ht="20.100000000000001" customHeight="1" x14ac:dyDescent="0.25">
      <c r="A25" s="118"/>
      <c r="B25" s="117"/>
      <c r="C25" s="42" t="s">
        <v>9</v>
      </c>
      <c r="D25" s="15">
        <v>86300.2</v>
      </c>
      <c r="E25" s="15">
        <v>86300.2</v>
      </c>
      <c r="F25" s="15">
        <v>83118.600000000006</v>
      </c>
      <c r="G25" s="13">
        <f t="shared" si="2"/>
        <v>96.313334152180417</v>
      </c>
      <c r="H25" s="114"/>
    </row>
    <row r="26" spans="1:8" ht="20.100000000000001" customHeight="1" x14ac:dyDescent="0.25">
      <c r="A26" s="118"/>
      <c r="B26" s="117"/>
      <c r="C26" s="39" t="s">
        <v>10</v>
      </c>
      <c r="D26" s="15">
        <v>473.7</v>
      </c>
      <c r="E26" s="15">
        <v>0</v>
      </c>
      <c r="F26" s="15">
        <v>481.5</v>
      </c>
      <c r="G26" s="13">
        <f>F26/D26*100</f>
        <v>101.64661177960734</v>
      </c>
      <c r="H26" s="114"/>
    </row>
    <row r="27" spans="1:8" ht="20.100000000000001" customHeight="1" x14ac:dyDescent="0.25">
      <c r="A27" s="118"/>
      <c r="B27" s="117"/>
      <c r="C27" s="37" t="s">
        <v>11</v>
      </c>
      <c r="D27" s="15">
        <f>SUM(D23:D26)</f>
        <v>86773.9</v>
      </c>
      <c r="E27" s="15">
        <f t="shared" ref="E27" si="19">SUM(E23:E26)</f>
        <v>86300.2</v>
      </c>
      <c r="F27" s="15">
        <f>F25</f>
        <v>83118.600000000006</v>
      </c>
      <c r="G27" s="13">
        <f t="shared" si="2"/>
        <v>96.313334152180417</v>
      </c>
      <c r="H27" s="114"/>
    </row>
    <row r="28" spans="1:8" x14ac:dyDescent="0.25">
      <c r="A28" s="118" t="s">
        <v>21</v>
      </c>
      <c r="B28" s="117" t="s">
        <v>22</v>
      </c>
      <c r="C28" s="42" t="s">
        <v>7</v>
      </c>
      <c r="D28" s="15">
        <v>455.1</v>
      </c>
      <c r="E28" s="15">
        <v>455.1</v>
      </c>
      <c r="F28" s="15">
        <v>455</v>
      </c>
      <c r="G28" s="13">
        <f t="shared" si="2"/>
        <v>99.978026807295095</v>
      </c>
      <c r="H28" s="114" t="s">
        <v>241</v>
      </c>
    </row>
    <row r="29" spans="1:8" x14ac:dyDescent="0.25">
      <c r="A29" s="118"/>
      <c r="B29" s="117"/>
      <c r="C29" s="42" t="s">
        <v>8</v>
      </c>
      <c r="D29" s="15">
        <v>711.7</v>
      </c>
      <c r="E29" s="15">
        <v>711.7</v>
      </c>
      <c r="F29" s="15">
        <v>711.6</v>
      </c>
      <c r="G29" s="13">
        <f t="shared" si="2"/>
        <v>99.985949135871849</v>
      </c>
      <c r="H29" s="114"/>
    </row>
    <row r="30" spans="1:8" x14ac:dyDescent="0.25">
      <c r="A30" s="118"/>
      <c r="B30" s="117"/>
      <c r="C30" s="42" t="s">
        <v>9</v>
      </c>
      <c r="D30" s="15">
        <v>11.8</v>
      </c>
      <c r="E30" s="15">
        <v>11.8</v>
      </c>
      <c r="F30" s="15">
        <v>11.8</v>
      </c>
      <c r="G30" s="13">
        <f t="shared" si="2"/>
        <v>100</v>
      </c>
      <c r="H30" s="114"/>
    </row>
    <row r="31" spans="1:8" x14ac:dyDescent="0.25">
      <c r="A31" s="118"/>
      <c r="B31" s="117"/>
      <c r="C31" s="39" t="s">
        <v>10</v>
      </c>
      <c r="D31" s="15">
        <v>0</v>
      </c>
      <c r="E31" s="15">
        <v>0</v>
      </c>
      <c r="F31" s="15">
        <v>0</v>
      </c>
      <c r="G31" s="13">
        <v>0</v>
      </c>
      <c r="H31" s="114"/>
    </row>
    <row r="32" spans="1:8" x14ac:dyDescent="0.25">
      <c r="A32" s="118"/>
      <c r="B32" s="117"/>
      <c r="C32" s="37" t="s">
        <v>11</v>
      </c>
      <c r="D32" s="15">
        <f>SUM(D28:D31)</f>
        <v>1178.6000000000001</v>
      </c>
      <c r="E32" s="15">
        <f>SUM(E28:E31)</f>
        <v>1178.6000000000001</v>
      </c>
      <c r="F32" s="15">
        <f>SUM(F28:F31)</f>
        <v>1178.3999999999999</v>
      </c>
      <c r="G32" s="13">
        <f t="shared" si="2"/>
        <v>99.983030714406894</v>
      </c>
      <c r="H32" s="114"/>
    </row>
    <row r="33" spans="1:8" ht="45" customHeight="1" x14ac:dyDescent="0.25">
      <c r="A33" s="118" t="s">
        <v>23</v>
      </c>
      <c r="B33" s="117" t="s">
        <v>24</v>
      </c>
      <c r="C33" s="42" t="s">
        <v>7</v>
      </c>
      <c r="D33" s="15">
        <v>0</v>
      </c>
      <c r="E33" s="15">
        <v>0</v>
      </c>
      <c r="F33" s="15">
        <v>0</v>
      </c>
      <c r="G33" s="13">
        <v>0</v>
      </c>
      <c r="H33" s="122" t="s">
        <v>279</v>
      </c>
    </row>
    <row r="34" spans="1:8" ht="45" customHeight="1" x14ac:dyDescent="0.25">
      <c r="A34" s="118"/>
      <c r="B34" s="117"/>
      <c r="C34" s="42" t="s">
        <v>8</v>
      </c>
      <c r="D34" s="15">
        <v>17143.400000000001</v>
      </c>
      <c r="E34" s="15">
        <v>17143.400000000001</v>
      </c>
      <c r="F34" s="15">
        <v>16819.099999999999</v>
      </c>
      <c r="G34" s="13">
        <f t="shared" si="2"/>
        <v>98.108309903519711</v>
      </c>
      <c r="H34" s="122"/>
    </row>
    <row r="35" spans="1:8" ht="45" customHeight="1" x14ac:dyDescent="0.25">
      <c r="A35" s="118"/>
      <c r="B35" s="117"/>
      <c r="C35" s="42" t="s">
        <v>9</v>
      </c>
      <c r="D35" s="15">
        <v>56289.9</v>
      </c>
      <c r="E35" s="15">
        <v>56289.9</v>
      </c>
      <c r="F35" s="15">
        <v>54592.2</v>
      </c>
      <c r="G35" s="13">
        <f t="shared" si="2"/>
        <v>96.984006011735673</v>
      </c>
      <c r="H35" s="122"/>
    </row>
    <row r="36" spans="1:8" ht="45" customHeight="1" x14ac:dyDescent="0.25">
      <c r="A36" s="118"/>
      <c r="B36" s="117"/>
      <c r="C36" s="39" t="s">
        <v>10</v>
      </c>
      <c r="D36" s="15">
        <v>2563.8000000000002</v>
      </c>
      <c r="E36" s="15" t="s">
        <v>245</v>
      </c>
      <c r="F36" s="15">
        <v>2582.4</v>
      </c>
      <c r="G36" s="13">
        <f>F36/D36*100</f>
        <v>100.72548560730166</v>
      </c>
      <c r="H36" s="122"/>
    </row>
    <row r="37" spans="1:8" ht="45" customHeight="1" x14ac:dyDescent="0.25">
      <c r="A37" s="118"/>
      <c r="B37" s="117"/>
      <c r="C37" s="37" t="s">
        <v>11</v>
      </c>
      <c r="D37" s="15">
        <f>SUM(D34:D36)</f>
        <v>75997.100000000006</v>
      </c>
      <c r="E37" s="15">
        <f t="shared" ref="E37" si="20">SUM(E33:E36)</f>
        <v>73433.3</v>
      </c>
      <c r="F37" s="15">
        <f>F34+F35</f>
        <v>71411.299999999988</v>
      </c>
      <c r="G37" s="13">
        <f t="shared" si="2"/>
        <v>97.246480820009424</v>
      </c>
      <c r="H37" s="122"/>
    </row>
    <row r="38" spans="1:8" ht="15" customHeight="1" x14ac:dyDescent="0.25">
      <c r="A38" s="116" t="s">
        <v>25</v>
      </c>
      <c r="B38" s="103" t="s">
        <v>26</v>
      </c>
      <c r="C38" s="51" t="s">
        <v>7</v>
      </c>
      <c r="D38" s="53">
        <f t="shared" ref="D38" si="21">D43</f>
        <v>0</v>
      </c>
      <c r="E38" s="53">
        <f t="shared" ref="E38:F41" si="22">E43</f>
        <v>0</v>
      </c>
      <c r="F38" s="53">
        <f t="shared" si="22"/>
        <v>0</v>
      </c>
      <c r="G38" s="13">
        <v>0</v>
      </c>
      <c r="H38" s="119" t="s">
        <v>282</v>
      </c>
    </row>
    <row r="39" spans="1:8" x14ac:dyDescent="0.25">
      <c r="A39" s="116"/>
      <c r="B39" s="103"/>
      <c r="C39" s="42" t="s">
        <v>8</v>
      </c>
      <c r="D39" s="53">
        <f t="shared" ref="D39" si="23">D44</f>
        <v>2800.4</v>
      </c>
      <c r="E39" s="53">
        <f t="shared" si="22"/>
        <v>2800.4</v>
      </c>
      <c r="F39" s="53">
        <f t="shared" si="22"/>
        <v>2800.4</v>
      </c>
      <c r="G39" s="13">
        <f t="shared" si="2"/>
        <v>100</v>
      </c>
      <c r="H39" s="120"/>
    </row>
    <row r="40" spans="1:8" x14ac:dyDescent="0.25">
      <c r="A40" s="116"/>
      <c r="B40" s="103"/>
      <c r="C40" s="42" t="s">
        <v>9</v>
      </c>
      <c r="D40" s="53">
        <f t="shared" ref="D40" si="24">D45</f>
        <v>66041.7</v>
      </c>
      <c r="E40" s="53">
        <f t="shared" si="22"/>
        <v>66041.7</v>
      </c>
      <c r="F40" s="53">
        <f t="shared" si="22"/>
        <v>61543.199999999997</v>
      </c>
      <c r="G40" s="13">
        <f t="shared" si="2"/>
        <v>93.188394605226705</v>
      </c>
      <c r="H40" s="120"/>
    </row>
    <row r="41" spans="1:8" x14ac:dyDescent="0.25">
      <c r="A41" s="116"/>
      <c r="B41" s="103"/>
      <c r="C41" s="39" t="s">
        <v>10</v>
      </c>
      <c r="D41" s="53">
        <f t="shared" ref="D41" si="25">D46</f>
        <v>0</v>
      </c>
      <c r="E41" s="53">
        <f t="shared" si="22"/>
        <v>0</v>
      </c>
      <c r="F41" s="53">
        <f t="shared" si="22"/>
        <v>0</v>
      </c>
      <c r="G41" s="13">
        <v>0</v>
      </c>
      <c r="H41" s="120"/>
    </row>
    <row r="42" spans="1:8" x14ac:dyDescent="0.25">
      <c r="A42" s="116"/>
      <c r="B42" s="103"/>
      <c r="C42" s="38" t="s">
        <v>11</v>
      </c>
      <c r="D42" s="52">
        <f t="shared" ref="D42" si="26">SUM(D38:D41)</f>
        <v>68842.099999999991</v>
      </c>
      <c r="E42" s="52">
        <f t="shared" ref="E42:F42" si="27">SUM(E38:E41)</f>
        <v>68842.099999999991</v>
      </c>
      <c r="F42" s="52">
        <f t="shared" si="27"/>
        <v>64343.6</v>
      </c>
      <c r="G42" s="14">
        <f t="shared" si="2"/>
        <v>93.465481151795203</v>
      </c>
      <c r="H42" s="120"/>
    </row>
    <row r="43" spans="1:8" ht="24.95" customHeight="1" x14ac:dyDescent="0.25">
      <c r="A43" s="118" t="s">
        <v>27</v>
      </c>
      <c r="B43" s="117" t="s">
        <v>28</v>
      </c>
      <c r="C43" s="51" t="s">
        <v>7</v>
      </c>
      <c r="D43" s="54">
        <v>0</v>
      </c>
      <c r="E43" s="54">
        <v>0</v>
      </c>
      <c r="F43" s="54">
        <v>0</v>
      </c>
      <c r="G43" s="13">
        <v>0</v>
      </c>
      <c r="H43" s="120"/>
    </row>
    <row r="44" spans="1:8" ht="24.95" customHeight="1" x14ac:dyDescent="0.25">
      <c r="A44" s="118"/>
      <c r="B44" s="117"/>
      <c r="C44" s="42" t="s">
        <v>8</v>
      </c>
      <c r="D44" s="15">
        <v>2800.4</v>
      </c>
      <c r="E44" s="15">
        <v>2800.4</v>
      </c>
      <c r="F44" s="15">
        <v>2800.4</v>
      </c>
      <c r="G44" s="13">
        <f t="shared" si="2"/>
        <v>100</v>
      </c>
      <c r="H44" s="120"/>
    </row>
    <row r="45" spans="1:8" ht="24.95" customHeight="1" x14ac:dyDescent="0.25">
      <c r="A45" s="118"/>
      <c r="B45" s="117"/>
      <c r="C45" s="42" t="s">
        <v>9</v>
      </c>
      <c r="D45" s="15">
        <v>66041.7</v>
      </c>
      <c r="E45" s="15">
        <v>66041.7</v>
      </c>
      <c r="F45" s="15">
        <v>61543.199999999997</v>
      </c>
      <c r="G45" s="13">
        <f t="shared" si="2"/>
        <v>93.188394605226705</v>
      </c>
      <c r="H45" s="120"/>
    </row>
    <row r="46" spans="1:8" ht="24.95" customHeight="1" x14ac:dyDescent="0.25">
      <c r="A46" s="118"/>
      <c r="B46" s="117"/>
      <c r="C46" s="39" t="s">
        <v>10</v>
      </c>
      <c r="D46" s="15">
        <v>0</v>
      </c>
      <c r="E46" s="15">
        <v>0</v>
      </c>
      <c r="F46" s="15">
        <v>0</v>
      </c>
      <c r="G46" s="13">
        <v>0</v>
      </c>
      <c r="H46" s="120"/>
    </row>
    <row r="47" spans="1:8" ht="24.95" customHeight="1" x14ac:dyDescent="0.25">
      <c r="A47" s="118"/>
      <c r="B47" s="117"/>
      <c r="C47" s="37" t="s">
        <v>11</v>
      </c>
      <c r="D47" s="15">
        <f t="shared" ref="D47" si="28">SUM(D43:D46)</f>
        <v>68842.099999999991</v>
      </c>
      <c r="E47" s="15">
        <f t="shared" ref="E47:F47" si="29">SUM(E43:E46)</f>
        <v>68842.099999999991</v>
      </c>
      <c r="F47" s="15">
        <f t="shared" si="29"/>
        <v>64343.6</v>
      </c>
      <c r="G47" s="13">
        <f t="shared" si="2"/>
        <v>93.465481151795203</v>
      </c>
      <c r="H47" s="121"/>
    </row>
  </sheetData>
  <mergeCells count="31">
    <mergeCell ref="A18:A22"/>
    <mergeCell ref="B18:B22"/>
    <mergeCell ref="H18:H22"/>
    <mergeCell ref="A23:A27"/>
    <mergeCell ref="H23:H27"/>
    <mergeCell ref="B23:B27"/>
    <mergeCell ref="A28:A32"/>
    <mergeCell ref="B28:B32"/>
    <mergeCell ref="H28:H32"/>
    <mergeCell ref="B33:B37"/>
    <mergeCell ref="H33:H37"/>
    <mergeCell ref="A33:A37"/>
    <mergeCell ref="A38:A42"/>
    <mergeCell ref="B38:B42"/>
    <mergeCell ref="B43:B47"/>
    <mergeCell ref="A43:A47"/>
    <mergeCell ref="H38:H47"/>
    <mergeCell ref="A1:B2"/>
    <mergeCell ref="H1:H2"/>
    <mergeCell ref="C1:C2"/>
    <mergeCell ref="D1:G1"/>
    <mergeCell ref="J15:K16"/>
    <mergeCell ref="A3:A7"/>
    <mergeCell ref="H3:H7"/>
    <mergeCell ref="B3:B7"/>
    <mergeCell ref="A8:A12"/>
    <mergeCell ref="H8:H12"/>
    <mergeCell ref="B8:B12"/>
    <mergeCell ref="A13:A17"/>
    <mergeCell ref="H13:H17"/>
    <mergeCell ref="B13:B17"/>
  </mergeCells>
  <pageMargins left="0.7" right="0.7" top="0.75" bottom="0.75" header="0.3" footer="0.3"/>
  <pageSetup paperSize="9" scale="69" fitToHeight="0" orientation="landscape" r:id="rId1"/>
  <rowBreaks count="1" manualBreakCount="1">
    <brk id="32" max="7" man="1"/>
  </rowBreak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37"/>
  <sheetViews>
    <sheetView zoomScaleNormal="100" workbookViewId="0">
      <selection activeCell="H33" sqref="H33:H37"/>
    </sheetView>
  </sheetViews>
  <sheetFormatPr defaultRowHeight="12.75" x14ac:dyDescent="0.2"/>
  <cols>
    <col min="1" max="1" width="4.85546875" style="19" bestFit="1" customWidth="1"/>
    <col min="2" max="2" width="37.7109375" style="19" customWidth="1"/>
    <col min="3" max="3" width="20.42578125" style="19" customWidth="1"/>
    <col min="4" max="4" width="14.5703125" style="19" bestFit="1" customWidth="1"/>
    <col min="5" max="7" width="12.85546875" style="19" customWidth="1"/>
    <col min="8" max="8" width="58.7109375" style="19" customWidth="1"/>
    <col min="9" max="16384" width="9.140625" style="19"/>
  </cols>
  <sheetData>
    <row r="1" spans="1:8" ht="12.75" customHeight="1" x14ac:dyDescent="0.2">
      <c r="A1" s="95" t="s">
        <v>0</v>
      </c>
      <c r="B1" s="95"/>
      <c r="C1" s="95" t="s">
        <v>1</v>
      </c>
      <c r="D1" s="98" t="s">
        <v>243</v>
      </c>
      <c r="E1" s="99"/>
      <c r="F1" s="99"/>
      <c r="G1" s="100"/>
      <c r="H1" s="96" t="s">
        <v>2</v>
      </c>
    </row>
    <row r="2" spans="1:8" ht="38.25" x14ac:dyDescent="0.2">
      <c r="A2" s="95"/>
      <c r="B2" s="95"/>
      <c r="C2" s="95"/>
      <c r="D2" s="70" t="s">
        <v>244</v>
      </c>
      <c r="E2" s="4" t="s">
        <v>276</v>
      </c>
      <c r="F2" s="4" t="s">
        <v>4</v>
      </c>
      <c r="G2" s="4" t="s">
        <v>5</v>
      </c>
      <c r="H2" s="97"/>
    </row>
    <row r="3" spans="1:8" x14ac:dyDescent="0.2">
      <c r="A3" s="96" t="s">
        <v>198</v>
      </c>
      <c r="B3" s="103" t="s">
        <v>199</v>
      </c>
      <c r="C3" s="7" t="s">
        <v>7</v>
      </c>
      <c r="D3" s="13">
        <f>D8+D23</f>
        <v>4703.3</v>
      </c>
      <c r="E3" s="13">
        <f>E8+E23</f>
        <v>4703.3</v>
      </c>
      <c r="F3" s="13">
        <f>F8+F23</f>
        <v>4703.3</v>
      </c>
      <c r="G3" s="13">
        <f>F3/E3*100</f>
        <v>100</v>
      </c>
      <c r="H3" s="149"/>
    </row>
    <row r="4" spans="1:8" x14ac:dyDescent="0.2">
      <c r="A4" s="96"/>
      <c r="B4" s="103">
        <v>0</v>
      </c>
      <c r="C4" s="7" t="s">
        <v>8</v>
      </c>
      <c r="D4" s="13">
        <f t="shared" ref="D4:E4" si="0">D9+D24</f>
        <v>5540.7000000000007</v>
      </c>
      <c r="E4" s="13">
        <f t="shared" si="0"/>
        <v>5540.7000000000007</v>
      </c>
      <c r="F4" s="13">
        <f t="shared" ref="F4:F6" si="1">F9+F24</f>
        <v>5540.7000000000007</v>
      </c>
      <c r="G4" s="13">
        <f t="shared" ref="G4:G37" si="2">F4/E4*100</f>
        <v>100</v>
      </c>
      <c r="H4" s="149"/>
    </row>
    <row r="5" spans="1:8" x14ac:dyDescent="0.2">
      <c r="A5" s="96"/>
      <c r="B5" s="103">
        <v>0</v>
      </c>
      <c r="C5" s="7" t="s">
        <v>9</v>
      </c>
      <c r="D5" s="13">
        <f t="shared" ref="D5:E5" si="3">D10+D25</f>
        <v>650683.19999999995</v>
      </c>
      <c r="E5" s="13">
        <f t="shared" si="3"/>
        <v>650683.19999999995</v>
      </c>
      <c r="F5" s="13">
        <f t="shared" si="1"/>
        <v>648301.1</v>
      </c>
      <c r="G5" s="13">
        <f t="shared" si="2"/>
        <v>99.633907867914843</v>
      </c>
      <c r="H5" s="149"/>
    </row>
    <row r="6" spans="1:8" x14ac:dyDescent="0.2">
      <c r="A6" s="96"/>
      <c r="B6" s="103"/>
      <c r="C6" s="11" t="s">
        <v>10</v>
      </c>
      <c r="D6" s="13">
        <f t="shared" ref="D6:E6" si="4">D11+D26</f>
        <v>0</v>
      </c>
      <c r="E6" s="13">
        <f t="shared" si="4"/>
        <v>0</v>
      </c>
      <c r="F6" s="13">
        <f t="shared" si="1"/>
        <v>0</v>
      </c>
      <c r="G6" s="13">
        <v>0</v>
      </c>
      <c r="H6" s="149"/>
    </row>
    <row r="7" spans="1:8" x14ac:dyDescent="0.2">
      <c r="A7" s="96"/>
      <c r="B7" s="103"/>
      <c r="C7" s="12" t="s">
        <v>11</v>
      </c>
      <c r="D7" s="14">
        <f>SUM(D3:D6)</f>
        <v>660927.19999999995</v>
      </c>
      <c r="E7" s="14">
        <f>SUM(E3:E6)</f>
        <v>660927.19999999995</v>
      </c>
      <c r="F7" s="14">
        <f>SUM(F3:F6)</f>
        <v>658545.1</v>
      </c>
      <c r="G7" s="14">
        <f t="shared" si="2"/>
        <v>99.639582090130347</v>
      </c>
      <c r="H7" s="149"/>
    </row>
    <row r="8" spans="1:8" x14ac:dyDescent="0.2">
      <c r="A8" s="95" t="s">
        <v>12</v>
      </c>
      <c r="B8" s="103" t="s">
        <v>200</v>
      </c>
      <c r="C8" s="7" t="s">
        <v>7</v>
      </c>
      <c r="D8" s="13">
        <f>D13+D18</f>
        <v>0</v>
      </c>
      <c r="E8" s="13">
        <f>E13+E18</f>
        <v>0</v>
      </c>
      <c r="F8" s="13">
        <f>F13+F18</f>
        <v>0</v>
      </c>
      <c r="G8" s="13">
        <v>0</v>
      </c>
      <c r="H8" s="149"/>
    </row>
    <row r="9" spans="1:8" x14ac:dyDescent="0.2">
      <c r="A9" s="95"/>
      <c r="B9" s="103"/>
      <c r="C9" s="7" t="s">
        <v>8</v>
      </c>
      <c r="D9" s="13">
        <f t="shared" ref="D9:E9" si="5">D14+D19</f>
        <v>0</v>
      </c>
      <c r="E9" s="13">
        <f t="shared" si="5"/>
        <v>0</v>
      </c>
      <c r="F9" s="13">
        <f t="shared" ref="F9:F11" si="6">F14+F19</f>
        <v>0</v>
      </c>
      <c r="G9" s="13">
        <v>0</v>
      </c>
      <c r="H9" s="149"/>
    </row>
    <row r="10" spans="1:8" x14ac:dyDescent="0.2">
      <c r="A10" s="95"/>
      <c r="B10" s="103"/>
      <c r="C10" s="7" t="s">
        <v>9</v>
      </c>
      <c r="D10" s="13">
        <f t="shared" ref="D10:E10" si="7">D15+D20</f>
        <v>541</v>
      </c>
      <c r="E10" s="13">
        <f t="shared" si="7"/>
        <v>541</v>
      </c>
      <c r="F10" s="13">
        <f t="shared" si="6"/>
        <v>541</v>
      </c>
      <c r="G10" s="13">
        <f t="shared" si="2"/>
        <v>100</v>
      </c>
      <c r="H10" s="149"/>
    </row>
    <row r="11" spans="1:8" x14ac:dyDescent="0.2">
      <c r="A11" s="95"/>
      <c r="B11" s="103"/>
      <c r="C11" s="11" t="s">
        <v>10</v>
      </c>
      <c r="D11" s="13">
        <f t="shared" ref="D11:E11" si="8">D16+D21</f>
        <v>0</v>
      </c>
      <c r="E11" s="13">
        <f t="shared" si="8"/>
        <v>0</v>
      </c>
      <c r="F11" s="13">
        <f t="shared" si="6"/>
        <v>0</v>
      </c>
      <c r="G11" s="13">
        <v>0</v>
      </c>
      <c r="H11" s="149"/>
    </row>
    <row r="12" spans="1:8" x14ac:dyDescent="0.2">
      <c r="A12" s="95"/>
      <c r="B12" s="103"/>
      <c r="C12" s="12" t="s">
        <v>11</v>
      </c>
      <c r="D12" s="14">
        <f>SUM(D8:D11)</f>
        <v>541</v>
      </c>
      <c r="E12" s="14">
        <f>SUM(E8:E11)</f>
        <v>541</v>
      </c>
      <c r="F12" s="14">
        <f>SUM(F8:F11)</f>
        <v>541</v>
      </c>
      <c r="G12" s="14">
        <f t="shared" si="2"/>
        <v>100</v>
      </c>
      <c r="H12" s="149"/>
    </row>
    <row r="13" spans="1:8" x14ac:dyDescent="0.2">
      <c r="A13" s="162" t="s">
        <v>33</v>
      </c>
      <c r="B13" s="117" t="s">
        <v>201</v>
      </c>
      <c r="C13" s="7" t="s">
        <v>7</v>
      </c>
      <c r="D13" s="13">
        <v>0</v>
      </c>
      <c r="E13" s="13">
        <v>0</v>
      </c>
      <c r="F13" s="13">
        <v>0</v>
      </c>
      <c r="G13" s="13">
        <v>0</v>
      </c>
      <c r="H13" s="117" t="s">
        <v>321</v>
      </c>
    </row>
    <row r="14" spans="1:8" x14ac:dyDescent="0.2">
      <c r="A14" s="162"/>
      <c r="B14" s="117"/>
      <c r="C14" s="7" t="s">
        <v>8</v>
      </c>
      <c r="D14" s="13">
        <v>0</v>
      </c>
      <c r="E14" s="13">
        <v>0</v>
      </c>
      <c r="F14" s="13">
        <v>0</v>
      </c>
      <c r="G14" s="13">
        <v>0</v>
      </c>
      <c r="H14" s="117"/>
    </row>
    <row r="15" spans="1:8" x14ac:dyDescent="0.2">
      <c r="A15" s="162"/>
      <c r="B15" s="117"/>
      <c r="C15" s="7" t="s">
        <v>9</v>
      </c>
      <c r="D15" s="13">
        <v>0</v>
      </c>
      <c r="E15" s="13">
        <v>0</v>
      </c>
      <c r="F15" s="13">
        <v>0</v>
      </c>
      <c r="G15" s="13">
        <v>0</v>
      </c>
      <c r="H15" s="117"/>
    </row>
    <row r="16" spans="1:8" x14ac:dyDescent="0.2">
      <c r="A16" s="162"/>
      <c r="B16" s="117"/>
      <c r="C16" s="11" t="s">
        <v>10</v>
      </c>
      <c r="D16" s="13">
        <v>0</v>
      </c>
      <c r="E16" s="13">
        <v>0</v>
      </c>
      <c r="F16" s="13">
        <v>0</v>
      </c>
      <c r="G16" s="13">
        <v>0</v>
      </c>
      <c r="H16" s="117"/>
    </row>
    <row r="17" spans="1:8" x14ac:dyDescent="0.2">
      <c r="A17" s="162"/>
      <c r="B17" s="117"/>
      <c r="C17" s="8" t="s">
        <v>11</v>
      </c>
      <c r="D17" s="13">
        <f>SUM(D13:D16)</f>
        <v>0</v>
      </c>
      <c r="E17" s="13">
        <f>SUM(E13:E16)</f>
        <v>0</v>
      </c>
      <c r="F17" s="13">
        <f>SUM(F13:F16)</f>
        <v>0</v>
      </c>
      <c r="G17" s="13">
        <v>0</v>
      </c>
      <c r="H17" s="117"/>
    </row>
    <row r="18" spans="1:8" x14ac:dyDescent="0.2">
      <c r="A18" s="162" t="s">
        <v>39</v>
      </c>
      <c r="B18" s="240" t="s">
        <v>202</v>
      </c>
      <c r="C18" s="7" t="s">
        <v>7</v>
      </c>
      <c r="D18" s="13">
        <v>0</v>
      </c>
      <c r="E18" s="13">
        <v>0</v>
      </c>
      <c r="F18" s="13">
        <v>0</v>
      </c>
      <c r="G18" s="13">
        <v>0</v>
      </c>
      <c r="H18" s="117" t="s">
        <v>267</v>
      </c>
    </row>
    <row r="19" spans="1:8" x14ac:dyDescent="0.2">
      <c r="A19" s="162"/>
      <c r="B19" s="240"/>
      <c r="C19" s="7" t="s">
        <v>8</v>
      </c>
      <c r="D19" s="13">
        <v>0</v>
      </c>
      <c r="E19" s="13">
        <v>0</v>
      </c>
      <c r="F19" s="13">
        <v>0</v>
      </c>
      <c r="G19" s="13">
        <v>0</v>
      </c>
      <c r="H19" s="117"/>
    </row>
    <row r="20" spans="1:8" x14ac:dyDescent="0.2">
      <c r="A20" s="162"/>
      <c r="B20" s="240"/>
      <c r="C20" s="7" t="s">
        <v>9</v>
      </c>
      <c r="D20" s="13">
        <v>541</v>
      </c>
      <c r="E20" s="13">
        <v>541</v>
      </c>
      <c r="F20" s="13">
        <v>541</v>
      </c>
      <c r="G20" s="13">
        <f t="shared" si="2"/>
        <v>100</v>
      </c>
      <c r="H20" s="117"/>
    </row>
    <row r="21" spans="1:8" x14ac:dyDescent="0.2">
      <c r="A21" s="162"/>
      <c r="B21" s="240"/>
      <c r="C21" s="11" t="s">
        <v>10</v>
      </c>
      <c r="D21" s="13">
        <v>0</v>
      </c>
      <c r="E21" s="13">
        <v>0</v>
      </c>
      <c r="F21" s="13">
        <v>0</v>
      </c>
      <c r="G21" s="13">
        <v>0</v>
      </c>
      <c r="H21" s="117"/>
    </row>
    <row r="22" spans="1:8" x14ac:dyDescent="0.2">
      <c r="A22" s="162"/>
      <c r="B22" s="240"/>
      <c r="C22" s="12" t="s">
        <v>11</v>
      </c>
      <c r="D22" s="13">
        <f>SUM(D18:D21)</f>
        <v>541</v>
      </c>
      <c r="E22" s="13">
        <f>SUM(E18:E21)</f>
        <v>541</v>
      </c>
      <c r="F22" s="13">
        <f>SUM(F18:F21)</f>
        <v>541</v>
      </c>
      <c r="G22" s="13">
        <f t="shared" si="2"/>
        <v>100</v>
      </c>
      <c r="H22" s="117"/>
    </row>
    <row r="23" spans="1:8" x14ac:dyDescent="0.2">
      <c r="A23" s="116" t="s">
        <v>17</v>
      </c>
      <c r="B23" s="103" t="s">
        <v>203</v>
      </c>
      <c r="C23" s="7" t="s">
        <v>7</v>
      </c>
      <c r="D23" s="13">
        <f>D28+D33</f>
        <v>4703.3</v>
      </c>
      <c r="E23" s="13">
        <f>E28+E33</f>
        <v>4703.3</v>
      </c>
      <c r="F23" s="13">
        <f>F28+F33</f>
        <v>4703.3</v>
      </c>
      <c r="G23" s="13">
        <f t="shared" si="2"/>
        <v>100</v>
      </c>
      <c r="H23" s="249"/>
    </row>
    <row r="24" spans="1:8" x14ac:dyDescent="0.2">
      <c r="A24" s="116"/>
      <c r="B24" s="103"/>
      <c r="C24" s="7" t="s">
        <v>8</v>
      </c>
      <c r="D24" s="13">
        <f t="shared" ref="D24:E24" si="9">D29+D34</f>
        <v>5540.7000000000007</v>
      </c>
      <c r="E24" s="13">
        <f t="shared" si="9"/>
        <v>5540.7000000000007</v>
      </c>
      <c r="F24" s="13">
        <f t="shared" ref="F24:F26" si="10">F29+F34</f>
        <v>5540.7000000000007</v>
      </c>
      <c r="G24" s="13">
        <f t="shared" si="2"/>
        <v>100</v>
      </c>
      <c r="H24" s="249"/>
    </row>
    <row r="25" spans="1:8" x14ac:dyDescent="0.2">
      <c r="A25" s="116"/>
      <c r="B25" s="103"/>
      <c r="C25" s="7" t="s">
        <v>9</v>
      </c>
      <c r="D25" s="13">
        <f t="shared" ref="D25:E25" si="11">D30+D35</f>
        <v>650142.19999999995</v>
      </c>
      <c r="E25" s="13">
        <f t="shared" si="11"/>
        <v>650142.19999999995</v>
      </c>
      <c r="F25" s="13">
        <f>F30+F35</f>
        <v>647760.1</v>
      </c>
      <c r="G25" s="13">
        <f t="shared" si="2"/>
        <v>99.633603233261894</v>
      </c>
      <c r="H25" s="249"/>
    </row>
    <row r="26" spans="1:8" x14ac:dyDescent="0.2">
      <c r="A26" s="116"/>
      <c r="B26" s="103"/>
      <c r="C26" s="11" t="s">
        <v>10</v>
      </c>
      <c r="D26" s="13">
        <f t="shared" ref="D26:E26" si="12">D31+D36</f>
        <v>0</v>
      </c>
      <c r="E26" s="13">
        <f t="shared" si="12"/>
        <v>0</v>
      </c>
      <c r="F26" s="13">
        <f t="shared" si="10"/>
        <v>0</v>
      </c>
      <c r="G26" s="13">
        <v>0</v>
      </c>
      <c r="H26" s="249"/>
    </row>
    <row r="27" spans="1:8" x14ac:dyDescent="0.2">
      <c r="A27" s="116"/>
      <c r="B27" s="103"/>
      <c r="C27" s="12" t="s">
        <v>11</v>
      </c>
      <c r="D27" s="14">
        <f>SUM(D23:D26)</f>
        <v>660386.19999999995</v>
      </c>
      <c r="E27" s="14">
        <f>SUM(E23:E26)</f>
        <v>660386.19999999995</v>
      </c>
      <c r="F27" s="14">
        <f>SUM(F23:F26)</f>
        <v>658004.1</v>
      </c>
      <c r="G27" s="14">
        <f t="shared" si="2"/>
        <v>99.639286829434042</v>
      </c>
      <c r="H27" s="249"/>
    </row>
    <row r="28" spans="1:8" ht="20.100000000000001" customHeight="1" x14ac:dyDescent="0.2">
      <c r="A28" s="118" t="s">
        <v>19</v>
      </c>
      <c r="B28" s="117" t="s">
        <v>204</v>
      </c>
      <c r="C28" s="7" t="s">
        <v>7</v>
      </c>
      <c r="D28" s="13">
        <v>0</v>
      </c>
      <c r="E28" s="13">
        <v>0</v>
      </c>
      <c r="F28" s="13">
        <v>0</v>
      </c>
      <c r="G28" s="13">
        <v>0</v>
      </c>
      <c r="H28" s="117" t="s">
        <v>242</v>
      </c>
    </row>
    <row r="29" spans="1:8" ht="20.100000000000001" customHeight="1" x14ac:dyDescent="0.2">
      <c r="A29" s="118"/>
      <c r="B29" s="117"/>
      <c r="C29" s="7" t="s">
        <v>8</v>
      </c>
      <c r="D29" s="13">
        <v>3388.4</v>
      </c>
      <c r="E29" s="13">
        <v>3388.4</v>
      </c>
      <c r="F29" s="13">
        <v>3388.4</v>
      </c>
      <c r="G29" s="13">
        <f t="shared" si="2"/>
        <v>100</v>
      </c>
      <c r="H29" s="117"/>
    </row>
    <row r="30" spans="1:8" ht="20.100000000000001" customHeight="1" x14ac:dyDescent="0.2">
      <c r="A30" s="118"/>
      <c r="B30" s="117"/>
      <c r="C30" s="7" t="s">
        <v>9</v>
      </c>
      <c r="D30" s="13">
        <v>650088.69999999995</v>
      </c>
      <c r="E30" s="13">
        <v>650088.69999999995</v>
      </c>
      <c r="F30" s="13">
        <v>647706.6</v>
      </c>
      <c r="G30" s="13">
        <f t="shared" si="2"/>
        <v>99.633573080104298</v>
      </c>
      <c r="H30" s="117"/>
    </row>
    <row r="31" spans="1:8" ht="20.100000000000001" customHeight="1" x14ac:dyDescent="0.2">
      <c r="A31" s="118"/>
      <c r="B31" s="117"/>
      <c r="C31" s="11" t="s">
        <v>10</v>
      </c>
      <c r="D31" s="13">
        <v>0</v>
      </c>
      <c r="E31" s="13">
        <v>0</v>
      </c>
      <c r="F31" s="13">
        <v>0</v>
      </c>
      <c r="G31" s="13">
        <v>0</v>
      </c>
      <c r="H31" s="117"/>
    </row>
    <row r="32" spans="1:8" ht="20.100000000000001" customHeight="1" x14ac:dyDescent="0.2">
      <c r="A32" s="118"/>
      <c r="B32" s="117"/>
      <c r="C32" s="8" t="s">
        <v>11</v>
      </c>
      <c r="D32" s="13">
        <f>SUM(D28:D31)</f>
        <v>653477.1</v>
      </c>
      <c r="E32" s="13">
        <f>SUM(E28:E31)</f>
        <v>653477.1</v>
      </c>
      <c r="F32" s="13">
        <f>SUM(F28:F31)</f>
        <v>651095</v>
      </c>
      <c r="G32" s="13">
        <f t="shared" si="2"/>
        <v>99.635473071665402</v>
      </c>
      <c r="H32" s="117"/>
    </row>
    <row r="33" spans="1:8" x14ac:dyDescent="0.2">
      <c r="A33" s="118" t="s">
        <v>21</v>
      </c>
      <c r="B33" s="117" t="s">
        <v>205</v>
      </c>
      <c r="C33" s="7" t="s">
        <v>7</v>
      </c>
      <c r="D33" s="13">
        <v>4703.3</v>
      </c>
      <c r="E33" s="13">
        <v>4703.3</v>
      </c>
      <c r="F33" s="13">
        <v>4703.3</v>
      </c>
      <c r="G33" s="13">
        <f t="shared" si="2"/>
        <v>100</v>
      </c>
      <c r="H33" s="117" t="s">
        <v>233</v>
      </c>
    </row>
    <row r="34" spans="1:8" x14ac:dyDescent="0.2">
      <c r="A34" s="118"/>
      <c r="B34" s="117"/>
      <c r="C34" s="7" t="s">
        <v>8</v>
      </c>
      <c r="D34" s="13">
        <v>2152.3000000000002</v>
      </c>
      <c r="E34" s="13">
        <v>2152.3000000000002</v>
      </c>
      <c r="F34" s="13">
        <v>2152.3000000000002</v>
      </c>
      <c r="G34" s="13">
        <f t="shared" si="2"/>
        <v>100</v>
      </c>
      <c r="H34" s="117"/>
    </row>
    <row r="35" spans="1:8" x14ac:dyDescent="0.2">
      <c r="A35" s="118"/>
      <c r="B35" s="117"/>
      <c r="C35" s="7" t="s">
        <v>9</v>
      </c>
      <c r="D35" s="13">
        <v>53.5</v>
      </c>
      <c r="E35" s="13">
        <v>53.5</v>
      </c>
      <c r="F35" s="13">
        <v>53.5</v>
      </c>
      <c r="G35" s="13">
        <v>0</v>
      </c>
      <c r="H35" s="117"/>
    </row>
    <row r="36" spans="1:8" x14ac:dyDescent="0.2">
      <c r="A36" s="118"/>
      <c r="B36" s="117"/>
      <c r="C36" s="11" t="s">
        <v>10</v>
      </c>
      <c r="D36" s="13">
        <v>0</v>
      </c>
      <c r="E36" s="13">
        <v>0</v>
      </c>
      <c r="F36" s="13">
        <v>0</v>
      </c>
      <c r="G36" s="13">
        <v>0</v>
      </c>
      <c r="H36" s="117"/>
    </row>
    <row r="37" spans="1:8" x14ac:dyDescent="0.2">
      <c r="A37" s="118"/>
      <c r="B37" s="117"/>
      <c r="C37" s="8" t="s">
        <v>11</v>
      </c>
      <c r="D37" s="13">
        <f>SUM(D33:D36)</f>
        <v>6909.1</v>
      </c>
      <c r="E37" s="13">
        <f>SUM(E33:E36)</f>
        <v>6909.1</v>
      </c>
      <c r="F37" s="13">
        <f>SUM(F33:F36)</f>
        <v>6909.1</v>
      </c>
      <c r="G37" s="13">
        <f t="shared" si="2"/>
        <v>100</v>
      </c>
      <c r="H37" s="117"/>
    </row>
  </sheetData>
  <mergeCells count="25">
    <mergeCell ref="H18:H22"/>
    <mergeCell ref="A23:A27"/>
    <mergeCell ref="B23:B27"/>
    <mergeCell ref="B18:B22"/>
    <mergeCell ref="A18:A22"/>
    <mergeCell ref="H23:H27"/>
    <mergeCell ref="A1:B2"/>
    <mergeCell ref="C1:C2"/>
    <mergeCell ref="H1:H2"/>
    <mergeCell ref="D1:G1"/>
    <mergeCell ref="A3:A7"/>
    <mergeCell ref="B3:B7"/>
    <mergeCell ref="H3:H7"/>
    <mergeCell ref="A13:A17"/>
    <mergeCell ref="B13:B17"/>
    <mergeCell ref="H13:H17"/>
    <mergeCell ref="A8:A12"/>
    <mergeCell ref="B8:B12"/>
    <mergeCell ref="H8:H12"/>
    <mergeCell ref="A33:A37"/>
    <mergeCell ref="B33:B37"/>
    <mergeCell ref="A28:A32"/>
    <mergeCell ref="B28:B32"/>
    <mergeCell ref="H28:H32"/>
    <mergeCell ref="H33:H37"/>
  </mergeCells>
  <pageMargins left="0.7" right="0.7" top="0.75" bottom="0.75" header="0.3" footer="0.3"/>
  <pageSetup paperSize="9" scale="75" fitToHeight="0" orientation="landscape"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47"/>
  <sheetViews>
    <sheetView topLeftCell="A16" zoomScaleNormal="100" workbookViewId="0">
      <selection activeCell="H28" sqref="H28:H32"/>
    </sheetView>
  </sheetViews>
  <sheetFormatPr defaultRowHeight="15" x14ac:dyDescent="0.25"/>
  <cols>
    <col min="1" max="1" width="3.5703125" bestFit="1" customWidth="1"/>
    <col min="2" max="2" width="35" customWidth="1"/>
    <col min="3" max="3" width="19.140625" customWidth="1"/>
    <col min="4" max="4" width="14.5703125" style="68" bestFit="1" customWidth="1"/>
    <col min="5" max="7" width="12.85546875" customWidth="1"/>
    <col min="8" max="8" width="55.42578125" customWidth="1"/>
  </cols>
  <sheetData>
    <row r="1" spans="1:8" ht="15" customHeight="1" x14ac:dyDescent="0.25">
      <c r="A1" s="95" t="s">
        <v>0</v>
      </c>
      <c r="B1" s="95"/>
      <c r="C1" s="95" t="s">
        <v>1</v>
      </c>
      <c r="D1" s="98" t="s">
        <v>243</v>
      </c>
      <c r="E1" s="99"/>
      <c r="F1" s="99"/>
      <c r="G1" s="100"/>
      <c r="H1" s="96" t="s">
        <v>2</v>
      </c>
    </row>
    <row r="2" spans="1:8" ht="38.25" x14ac:dyDescent="0.25">
      <c r="A2" s="95"/>
      <c r="B2" s="95"/>
      <c r="C2" s="95"/>
      <c r="D2" s="70" t="s">
        <v>244</v>
      </c>
      <c r="E2" s="4" t="s">
        <v>276</v>
      </c>
      <c r="F2" s="4" t="s">
        <v>4</v>
      </c>
      <c r="G2" s="4" t="s">
        <v>5</v>
      </c>
      <c r="H2" s="97"/>
    </row>
    <row r="3" spans="1:8" x14ac:dyDescent="0.25">
      <c r="A3" s="96" t="s">
        <v>206</v>
      </c>
      <c r="B3" s="103" t="s">
        <v>207</v>
      </c>
      <c r="C3" s="7" t="s">
        <v>7</v>
      </c>
      <c r="D3" s="13">
        <f>D8+D38</f>
        <v>0</v>
      </c>
      <c r="E3" s="13">
        <f>E8+E38</f>
        <v>0</v>
      </c>
      <c r="F3" s="13">
        <f>F8+F38</f>
        <v>0</v>
      </c>
      <c r="G3" s="13">
        <v>0</v>
      </c>
      <c r="H3" s="149"/>
    </row>
    <row r="4" spans="1:8" x14ac:dyDescent="0.25">
      <c r="A4" s="96"/>
      <c r="B4" s="103">
        <v>0</v>
      </c>
      <c r="C4" s="7" t="s">
        <v>8</v>
      </c>
      <c r="D4" s="13">
        <f t="shared" ref="D4:E4" si="0">D9+D39</f>
        <v>0</v>
      </c>
      <c r="E4" s="13">
        <f t="shared" si="0"/>
        <v>0</v>
      </c>
      <c r="F4" s="13">
        <f t="shared" ref="F4:F6" si="1">F9+F39</f>
        <v>0</v>
      </c>
      <c r="G4" s="13">
        <v>0</v>
      </c>
      <c r="H4" s="149"/>
    </row>
    <row r="5" spans="1:8" x14ac:dyDescent="0.25">
      <c r="A5" s="96"/>
      <c r="B5" s="103">
        <v>0</v>
      </c>
      <c r="C5" s="7" t="s">
        <v>9</v>
      </c>
      <c r="D5" s="13">
        <f t="shared" ref="D5:E5" si="2">D10+D40</f>
        <v>188361</v>
      </c>
      <c r="E5" s="13">
        <f t="shared" si="2"/>
        <v>188361</v>
      </c>
      <c r="F5" s="13">
        <f t="shared" si="1"/>
        <v>184781.9</v>
      </c>
      <c r="G5" s="13">
        <f t="shared" ref="G5:G47" si="3">F5/E5*100</f>
        <v>98.09987205419381</v>
      </c>
      <c r="H5" s="149"/>
    </row>
    <row r="6" spans="1:8" x14ac:dyDescent="0.25">
      <c r="A6" s="96"/>
      <c r="B6" s="103"/>
      <c r="C6" s="11" t="s">
        <v>10</v>
      </c>
      <c r="D6" s="13">
        <f t="shared" ref="D6:E6" si="4">D11+D41</f>
        <v>0</v>
      </c>
      <c r="E6" s="13">
        <f t="shared" si="4"/>
        <v>0</v>
      </c>
      <c r="F6" s="13">
        <f t="shared" si="1"/>
        <v>0</v>
      </c>
      <c r="G6" s="13">
        <v>0</v>
      </c>
      <c r="H6" s="149"/>
    </row>
    <row r="7" spans="1:8" x14ac:dyDescent="0.25">
      <c r="A7" s="96"/>
      <c r="B7" s="103"/>
      <c r="C7" s="12" t="s">
        <v>11</v>
      </c>
      <c r="D7" s="14">
        <f>SUM(D3:D6)</f>
        <v>188361</v>
      </c>
      <c r="E7" s="14">
        <f>SUM(E3:E6)</f>
        <v>188361</v>
      </c>
      <c r="F7" s="14">
        <f>SUM(F3:F6)</f>
        <v>184781.9</v>
      </c>
      <c r="G7" s="14">
        <f t="shared" si="3"/>
        <v>98.09987205419381</v>
      </c>
      <c r="H7" s="149"/>
    </row>
    <row r="8" spans="1:8" x14ac:dyDescent="0.25">
      <c r="A8" s="116" t="s">
        <v>12</v>
      </c>
      <c r="B8" s="103" t="s">
        <v>208</v>
      </c>
      <c r="C8" s="7" t="s">
        <v>7</v>
      </c>
      <c r="D8" s="13">
        <f>D13+D18+D23+D28+D33</f>
        <v>0</v>
      </c>
      <c r="E8" s="13">
        <f>E13+E18+E23+E28+E33</f>
        <v>0</v>
      </c>
      <c r="F8" s="13">
        <f>F13+F18+F23+F28+F33</f>
        <v>0</v>
      </c>
      <c r="G8" s="13">
        <v>0</v>
      </c>
      <c r="H8" s="149"/>
    </row>
    <row r="9" spans="1:8" x14ac:dyDescent="0.25">
      <c r="A9" s="116"/>
      <c r="B9" s="103"/>
      <c r="C9" s="7" t="s">
        <v>8</v>
      </c>
      <c r="D9" s="13">
        <f t="shared" ref="D9:E9" si="5">D14+D19+D24+D29+D34</f>
        <v>0</v>
      </c>
      <c r="E9" s="13">
        <f t="shared" si="5"/>
        <v>0</v>
      </c>
      <c r="F9" s="13">
        <f t="shared" ref="F9:F11" si="6">F14+F19+F24+F29+F34</f>
        <v>0</v>
      </c>
      <c r="G9" s="13">
        <v>0</v>
      </c>
      <c r="H9" s="149"/>
    </row>
    <row r="10" spans="1:8" x14ac:dyDescent="0.25">
      <c r="A10" s="116"/>
      <c r="B10" s="103"/>
      <c r="C10" s="7" t="s">
        <v>9</v>
      </c>
      <c r="D10" s="13">
        <f t="shared" ref="D10:E10" si="7">D15+D20+D25+D30+D35</f>
        <v>164874</v>
      </c>
      <c r="E10" s="13">
        <f t="shared" si="7"/>
        <v>164874</v>
      </c>
      <c r="F10" s="13">
        <f t="shared" si="6"/>
        <v>161755.29999999999</v>
      </c>
      <c r="G10" s="13">
        <f t="shared" si="3"/>
        <v>98.108434319540976</v>
      </c>
      <c r="H10" s="149"/>
    </row>
    <row r="11" spans="1:8" x14ac:dyDescent="0.25">
      <c r="A11" s="116"/>
      <c r="B11" s="103"/>
      <c r="C11" s="11" t="s">
        <v>10</v>
      </c>
      <c r="D11" s="13">
        <f t="shared" ref="D11:E11" si="8">D16+D21+D26+D31+D36</f>
        <v>0</v>
      </c>
      <c r="E11" s="13">
        <f t="shared" si="8"/>
        <v>0</v>
      </c>
      <c r="F11" s="13">
        <f t="shared" si="6"/>
        <v>0</v>
      </c>
      <c r="G11" s="13">
        <v>0</v>
      </c>
      <c r="H11" s="149"/>
    </row>
    <row r="12" spans="1:8" x14ac:dyDescent="0.25">
      <c r="A12" s="116"/>
      <c r="B12" s="103"/>
      <c r="C12" s="12" t="s">
        <v>11</v>
      </c>
      <c r="D12" s="14">
        <f>SUM(D8:D11)</f>
        <v>164874</v>
      </c>
      <c r="E12" s="14">
        <f>SUM(E8:E11)</f>
        <v>164874</v>
      </c>
      <c r="F12" s="14">
        <f>SUM(F8:F11)</f>
        <v>161755.29999999999</v>
      </c>
      <c r="G12" s="14">
        <f t="shared" si="3"/>
        <v>98.108434319540976</v>
      </c>
      <c r="H12" s="149"/>
    </row>
    <row r="13" spans="1:8" ht="30" customHeight="1" x14ac:dyDescent="0.25">
      <c r="A13" s="118" t="s">
        <v>31</v>
      </c>
      <c r="B13" s="117" t="s">
        <v>209</v>
      </c>
      <c r="C13" s="7" t="s">
        <v>7</v>
      </c>
      <c r="D13" s="13">
        <v>0</v>
      </c>
      <c r="E13" s="13">
        <v>0</v>
      </c>
      <c r="F13" s="13">
        <v>0</v>
      </c>
      <c r="G13" s="13">
        <v>0</v>
      </c>
      <c r="H13" s="117" t="s">
        <v>273</v>
      </c>
    </row>
    <row r="14" spans="1:8" ht="30" customHeight="1" x14ac:dyDescent="0.25">
      <c r="A14" s="118"/>
      <c r="B14" s="117"/>
      <c r="C14" s="7" t="s">
        <v>8</v>
      </c>
      <c r="D14" s="13">
        <v>0</v>
      </c>
      <c r="E14" s="13">
        <v>0</v>
      </c>
      <c r="F14" s="13">
        <v>0</v>
      </c>
      <c r="G14" s="13">
        <v>0</v>
      </c>
      <c r="H14" s="117"/>
    </row>
    <row r="15" spans="1:8" ht="30" customHeight="1" x14ac:dyDescent="0.25">
      <c r="A15" s="118"/>
      <c r="B15" s="117"/>
      <c r="C15" s="7" t="s">
        <v>9</v>
      </c>
      <c r="D15" s="13">
        <v>34252.199999999997</v>
      </c>
      <c r="E15" s="13">
        <v>34252.199999999997</v>
      </c>
      <c r="F15" s="13">
        <v>34210.5</v>
      </c>
      <c r="G15" s="13">
        <f t="shared" si="3"/>
        <v>99.878255995235349</v>
      </c>
      <c r="H15" s="117"/>
    </row>
    <row r="16" spans="1:8" ht="30" customHeight="1" x14ac:dyDescent="0.25">
      <c r="A16" s="118"/>
      <c r="B16" s="117"/>
      <c r="C16" s="11" t="s">
        <v>10</v>
      </c>
      <c r="D16" s="13">
        <v>0</v>
      </c>
      <c r="E16" s="13">
        <v>0</v>
      </c>
      <c r="F16" s="13">
        <v>0</v>
      </c>
      <c r="G16" s="13">
        <v>0</v>
      </c>
      <c r="H16" s="117"/>
    </row>
    <row r="17" spans="1:8" ht="30" customHeight="1" x14ac:dyDescent="0.25">
      <c r="A17" s="118"/>
      <c r="B17" s="117"/>
      <c r="C17" s="8" t="s">
        <v>11</v>
      </c>
      <c r="D17" s="13">
        <f>SUM(D13:D16)</f>
        <v>34252.199999999997</v>
      </c>
      <c r="E17" s="13">
        <f>SUM(E13:E16)</f>
        <v>34252.199999999997</v>
      </c>
      <c r="F17" s="13">
        <f>SUM(F13:F16)</f>
        <v>34210.5</v>
      </c>
      <c r="G17" s="13">
        <f t="shared" si="3"/>
        <v>99.878255995235349</v>
      </c>
      <c r="H17" s="117"/>
    </row>
    <row r="18" spans="1:8" ht="17.100000000000001" customHeight="1" x14ac:dyDescent="0.25">
      <c r="A18" s="118" t="s">
        <v>33</v>
      </c>
      <c r="B18" s="117" t="s">
        <v>210</v>
      </c>
      <c r="C18" s="7" t="s">
        <v>7</v>
      </c>
      <c r="D18" s="13">
        <v>0</v>
      </c>
      <c r="E18" s="13">
        <v>0</v>
      </c>
      <c r="F18" s="13">
        <v>0</v>
      </c>
      <c r="G18" s="13">
        <v>0</v>
      </c>
      <c r="H18" s="117" t="s">
        <v>271</v>
      </c>
    </row>
    <row r="19" spans="1:8" ht="17.100000000000001" customHeight="1" x14ac:dyDescent="0.25">
      <c r="A19" s="118"/>
      <c r="B19" s="117"/>
      <c r="C19" s="7" t="s">
        <v>8</v>
      </c>
      <c r="D19" s="13">
        <v>0</v>
      </c>
      <c r="E19" s="13">
        <v>0</v>
      </c>
      <c r="F19" s="13">
        <v>0</v>
      </c>
      <c r="G19" s="13">
        <v>0</v>
      </c>
      <c r="H19" s="117"/>
    </row>
    <row r="20" spans="1:8" ht="17.100000000000001" customHeight="1" x14ac:dyDescent="0.25">
      <c r="A20" s="118"/>
      <c r="B20" s="117"/>
      <c r="C20" s="7" t="s">
        <v>9</v>
      </c>
      <c r="D20" s="13">
        <v>5601.5</v>
      </c>
      <c r="E20" s="13">
        <v>5601.5</v>
      </c>
      <c r="F20" s="13">
        <v>5116.6000000000004</v>
      </c>
      <c r="G20" s="13">
        <f t="shared" si="3"/>
        <v>91.343390163349113</v>
      </c>
      <c r="H20" s="117"/>
    </row>
    <row r="21" spans="1:8" ht="17.100000000000001" customHeight="1" x14ac:dyDescent="0.25">
      <c r="A21" s="118"/>
      <c r="B21" s="117"/>
      <c r="C21" s="11" t="s">
        <v>10</v>
      </c>
      <c r="D21" s="13">
        <v>0</v>
      </c>
      <c r="E21" s="13">
        <v>0</v>
      </c>
      <c r="F21" s="13">
        <v>0</v>
      </c>
      <c r="G21" s="13">
        <v>0</v>
      </c>
      <c r="H21" s="117"/>
    </row>
    <row r="22" spans="1:8" ht="17.100000000000001" customHeight="1" x14ac:dyDescent="0.25">
      <c r="A22" s="118"/>
      <c r="B22" s="117"/>
      <c r="C22" s="8" t="s">
        <v>11</v>
      </c>
      <c r="D22" s="13">
        <f>SUM(D18:D21)</f>
        <v>5601.5</v>
      </c>
      <c r="E22" s="13">
        <f>SUM(E18:E21)</f>
        <v>5601.5</v>
      </c>
      <c r="F22" s="13">
        <f>SUM(F18:F21)</f>
        <v>5116.6000000000004</v>
      </c>
      <c r="G22" s="13">
        <f t="shared" si="3"/>
        <v>91.343390163349113</v>
      </c>
      <c r="H22" s="117"/>
    </row>
    <row r="23" spans="1:8" x14ac:dyDescent="0.25">
      <c r="A23" s="118" t="s">
        <v>39</v>
      </c>
      <c r="B23" s="117" t="s">
        <v>211</v>
      </c>
      <c r="C23" s="7" t="s">
        <v>7</v>
      </c>
      <c r="D23" s="13">
        <v>0</v>
      </c>
      <c r="E23" s="13">
        <v>0</v>
      </c>
      <c r="F23" s="13">
        <v>0</v>
      </c>
      <c r="G23" s="13">
        <v>0</v>
      </c>
      <c r="H23" s="117" t="s">
        <v>268</v>
      </c>
    </row>
    <row r="24" spans="1:8" x14ac:dyDescent="0.25">
      <c r="A24" s="118"/>
      <c r="B24" s="117"/>
      <c r="C24" s="7" t="s">
        <v>8</v>
      </c>
      <c r="D24" s="13">
        <v>0</v>
      </c>
      <c r="E24" s="13">
        <v>0</v>
      </c>
      <c r="F24" s="13">
        <v>0</v>
      </c>
      <c r="G24" s="13">
        <v>0</v>
      </c>
      <c r="H24" s="117"/>
    </row>
    <row r="25" spans="1:8" x14ac:dyDescent="0.25">
      <c r="A25" s="118"/>
      <c r="B25" s="117"/>
      <c r="C25" s="7" t="s">
        <v>9</v>
      </c>
      <c r="D25" s="13">
        <v>12281.1</v>
      </c>
      <c r="E25" s="13">
        <v>12281.1</v>
      </c>
      <c r="F25" s="13">
        <v>11240.1</v>
      </c>
      <c r="G25" s="13">
        <f t="shared" si="3"/>
        <v>91.523560593106481</v>
      </c>
      <c r="H25" s="117"/>
    </row>
    <row r="26" spans="1:8" x14ac:dyDescent="0.25">
      <c r="A26" s="118"/>
      <c r="B26" s="117"/>
      <c r="C26" s="11" t="s">
        <v>10</v>
      </c>
      <c r="D26" s="13">
        <v>0</v>
      </c>
      <c r="E26" s="13">
        <v>0</v>
      </c>
      <c r="F26" s="13">
        <v>0</v>
      </c>
      <c r="G26" s="13">
        <v>0</v>
      </c>
      <c r="H26" s="117"/>
    </row>
    <row r="27" spans="1:8" x14ac:dyDescent="0.25">
      <c r="A27" s="118"/>
      <c r="B27" s="117"/>
      <c r="C27" s="8" t="s">
        <v>11</v>
      </c>
      <c r="D27" s="13">
        <f>SUM(D23:D26)</f>
        <v>12281.1</v>
      </c>
      <c r="E27" s="13">
        <f>SUM(E23:E26)</f>
        <v>12281.1</v>
      </c>
      <c r="F27" s="13">
        <f>SUM(F23:F26)</f>
        <v>11240.1</v>
      </c>
      <c r="G27" s="13">
        <f t="shared" si="3"/>
        <v>91.523560593106481</v>
      </c>
      <c r="H27" s="117"/>
    </row>
    <row r="28" spans="1:8" ht="15.95" customHeight="1" x14ac:dyDescent="0.25">
      <c r="A28" s="118" t="s">
        <v>15</v>
      </c>
      <c r="B28" s="117" t="s">
        <v>212</v>
      </c>
      <c r="C28" s="7" t="s">
        <v>7</v>
      </c>
      <c r="D28" s="13">
        <v>0</v>
      </c>
      <c r="E28" s="13">
        <v>0</v>
      </c>
      <c r="F28" s="13">
        <v>0</v>
      </c>
      <c r="G28" s="13">
        <v>0</v>
      </c>
      <c r="H28" s="117" t="s">
        <v>232</v>
      </c>
    </row>
    <row r="29" spans="1:8" ht="15.95" customHeight="1" x14ac:dyDescent="0.25">
      <c r="A29" s="118"/>
      <c r="B29" s="117"/>
      <c r="C29" s="7" t="s">
        <v>8</v>
      </c>
      <c r="D29" s="13">
        <v>0</v>
      </c>
      <c r="E29" s="13">
        <v>0</v>
      </c>
      <c r="F29" s="13">
        <v>0</v>
      </c>
      <c r="G29" s="13">
        <v>0</v>
      </c>
      <c r="H29" s="117"/>
    </row>
    <row r="30" spans="1:8" ht="15.95" customHeight="1" x14ac:dyDescent="0.25">
      <c r="A30" s="118"/>
      <c r="B30" s="117"/>
      <c r="C30" s="7" t="s">
        <v>9</v>
      </c>
      <c r="D30" s="13">
        <v>74279.100000000006</v>
      </c>
      <c r="E30" s="13">
        <v>74279.100000000006</v>
      </c>
      <c r="F30" s="13">
        <v>73829.100000000006</v>
      </c>
      <c r="G30" s="13">
        <f t="shared" si="3"/>
        <v>99.394176827667536</v>
      </c>
      <c r="H30" s="117"/>
    </row>
    <row r="31" spans="1:8" ht="15.95" customHeight="1" x14ac:dyDescent="0.25">
      <c r="A31" s="118"/>
      <c r="B31" s="117"/>
      <c r="C31" s="11" t="s">
        <v>10</v>
      </c>
      <c r="D31" s="13">
        <v>0</v>
      </c>
      <c r="E31" s="13">
        <v>0</v>
      </c>
      <c r="F31" s="13">
        <v>0</v>
      </c>
      <c r="G31" s="13">
        <v>0</v>
      </c>
      <c r="H31" s="117"/>
    </row>
    <row r="32" spans="1:8" ht="15.95" customHeight="1" x14ac:dyDescent="0.25">
      <c r="A32" s="118"/>
      <c r="B32" s="117"/>
      <c r="C32" s="8" t="s">
        <v>11</v>
      </c>
      <c r="D32" s="13">
        <f>SUM(D28:D31)</f>
        <v>74279.100000000006</v>
      </c>
      <c r="E32" s="13">
        <f>SUM(E28:E31)</f>
        <v>74279.100000000006</v>
      </c>
      <c r="F32" s="13">
        <f>SUM(F28:F31)</f>
        <v>73829.100000000006</v>
      </c>
      <c r="G32" s="13">
        <f t="shared" si="3"/>
        <v>99.394176827667536</v>
      </c>
      <c r="H32" s="117"/>
    </row>
    <row r="33" spans="1:8" ht="47.1" customHeight="1" x14ac:dyDescent="0.25">
      <c r="A33" s="118" t="s">
        <v>44</v>
      </c>
      <c r="B33" s="117" t="s">
        <v>213</v>
      </c>
      <c r="C33" s="7" t="s">
        <v>7</v>
      </c>
      <c r="D33" s="13">
        <v>0</v>
      </c>
      <c r="E33" s="13">
        <v>0</v>
      </c>
      <c r="F33" s="13">
        <v>0</v>
      </c>
      <c r="G33" s="13">
        <v>0</v>
      </c>
      <c r="H33" s="117" t="s">
        <v>322</v>
      </c>
    </row>
    <row r="34" spans="1:8" ht="47.1" customHeight="1" x14ac:dyDescent="0.25">
      <c r="A34" s="118"/>
      <c r="B34" s="117"/>
      <c r="C34" s="7" t="s">
        <v>8</v>
      </c>
      <c r="D34" s="13">
        <v>0</v>
      </c>
      <c r="E34" s="13">
        <v>0</v>
      </c>
      <c r="F34" s="13">
        <v>0</v>
      </c>
      <c r="G34" s="13">
        <v>0</v>
      </c>
      <c r="H34" s="117"/>
    </row>
    <row r="35" spans="1:8" ht="47.1" customHeight="1" x14ac:dyDescent="0.25">
      <c r="A35" s="118"/>
      <c r="B35" s="117"/>
      <c r="C35" s="7" t="s">
        <v>9</v>
      </c>
      <c r="D35" s="13">
        <v>38460.1</v>
      </c>
      <c r="E35" s="13">
        <v>38460.1</v>
      </c>
      <c r="F35" s="13">
        <v>37359</v>
      </c>
      <c r="G35" s="13">
        <f t="shared" si="3"/>
        <v>97.137032925031392</v>
      </c>
      <c r="H35" s="117"/>
    </row>
    <row r="36" spans="1:8" ht="47.1" customHeight="1" x14ac:dyDescent="0.25">
      <c r="A36" s="118"/>
      <c r="B36" s="117"/>
      <c r="C36" s="11" t="s">
        <v>10</v>
      </c>
      <c r="D36" s="13">
        <v>0</v>
      </c>
      <c r="E36" s="13">
        <v>0</v>
      </c>
      <c r="F36" s="13">
        <v>0</v>
      </c>
      <c r="G36" s="13">
        <v>0</v>
      </c>
      <c r="H36" s="117"/>
    </row>
    <row r="37" spans="1:8" ht="47.1" customHeight="1" x14ac:dyDescent="0.25">
      <c r="A37" s="118"/>
      <c r="B37" s="117"/>
      <c r="C37" s="8" t="s">
        <v>11</v>
      </c>
      <c r="D37" s="13">
        <f>SUM(D33:D36)</f>
        <v>38460.1</v>
      </c>
      <c r="E37" s="13">
        <f>SUM(E33:E36)</f>
        <v>38460.1</v>
      </c>
      <c r="F37" s="13">
        <f>SUM(F33:F36)</f>
        <v>37359</v>
      </c>
      <c r="G37" s="13">
        <f t="shared" si="3"/>
        <v>97.137032925031392</v>
      </c>
      <c r="H37" s="117"/>
    </row>
    <row r="38" spans="1:8" ht="33" customHeight="1" x14ac:dyDescent="0.25">
      <c r="A38" s="116" t="s">
        <v>17</v>
      </c>
      <c r="B38" s="103" t="s">
        <v>214</v>
      </c>
      <c r="C38" s="7" t="s">
        <v>7</v>
      </c>
      <c r="D38" s="13">
        <f>D43</f>
        <v>0</v>
      </c>
      <c r="E38" s="13">
        <f>E43</f>
        <v>0</v>
      </c>
      <c r="F38" s="13">
        <f>F43</f>
        <v>0</v>
      </c>
      <c r="G38" s="13">
        <v>0</v>
      </c>
      <c r="H38" s="152" t="s">
        <v>272</v>
      </c>
    </row>
    <row r="39" spans="1:8" ht="33" customHeight="1" x14ac:dyDescent="0.25">
      <c r="A39" s="116"/>
      <c r="B39" s="103"/>
      <c r="C39" s="7" t="s">
        <v>8</v>
      </c>
      <c r="D39" s="13">
        <f t="shared" ref="D39:E39" si="9">D44</f>
        <v>0</v>
      </c>
      <c r="E39" s="13">
        <f t="shared" si="9"/>
        <v>0</v>
      </c>
      <c r="F39" s="13">
        <f t="shared" ref="F39:F41" si="10">F44</f>
        <v>0</v>
      </c>
      <c r="G39" s="13">
        <v>0</v>
      </c>
      <c r="H39" s="153"/>
    </row>
    <row r="40" spans="1:8" ht="33" customHeight="1" x14ac:dyDescent="0.25">
      <c r="A40" s="116"/>
      <c r="B40" s="103"/>
      <c r="C40" s="7" t="s">
        <v>9</v>
      </c>
      <c r="D40" s="13">
        <f t="shared" ref="D40:E40" si="11">D45</f>
        <v>23487</v>
      </c>
      <c r="E40" s="13">
        <f t="shared" si="11"/>
        <v>23487</v>
      </c>
      <c r="F40" s="13">
        <f t="shared" si="10"/>
        <v>23026.6</v>
      </c>
      <c r="G40" s="13">
        <f t="shared" si="3"/>
        <v>98.039766679439694</v>
      </c>
      <c r="H40" s="153"/>
    </row>
    <row r="41" spans="1:8" ht="33" customHeight="1" x14ac:dyDescent="0.25">
      <c r="A41" s="116"/>
      <c r="B41" s="103"/>
      <c r="C41" s="11" t="s">
        <v>10</v>
      </c>
      <c r="D41" s="13">
        <f t="shared" ref="D41:E41" si="12">D46</f>
        <v>0</v>
      </c>
      <c r="E41" s="13">
        <f t="shared" si="12"/>
        <v>0</v>
      </c>
      <c r="F41" s="13">
        <f t="shared" si="10"/>
        <v>0</v>
      </c>
      <c r="G41" s="13">
        <v>0</v>
      </c>
      <c r="H41" s="153"/>
    </row>
    <row r="42" spans="1:8" ht="33" customHeight="1" x14ac:dyDescent="0.25">
      <c r="A42" s="116"/>
      <c r="B42" s="103"/>
      <c r="C42" s="12" t="s">
        <v>11</v>
      </c>
      <c r="D42" s="14">
        <f>SUM(D38:D41)</f>
        <v>23487</v>
      </c>
      <c r="E42" s="14">
        <f>SUM(E38:E41)</f>
        <v>23487</v>
      </c>
      <c r="F42" s="14">
        <f>SUM(F38:F41)</f>
        <v>23026.6</v>
      </c>
      <c r="G42" s="14">
        <f t="shared" si="3"/>
        <v>98.039766679439694</v>
      </c>
      <c r="H42" s="153"/>
    </row>
    <row r="43" spans="1:8" ht="33" customHeight="1" x14ac:dyDescent="0.25">
      <c r="A43" s="118" t="s">
        <v>19</v>
      </c>
      <c r="B43" s="117" t="s">
        <v>215</v>
      </c>
      <c r="C43" s="7" t="s">
        <v>7</v>
      </c>
      <c r="D43" s="13">
        <v>0</v>
      </c>
      <c r="E43" s="13">
        <v>0</v>
      </c>
      <c r="F43" s="13">
        <v>0</v>
      </c>
      <c r="G43" s="13">
        <v>0</v>
      </c>
      <c r="H43" s="153"/>
    </row>
    <row r="44" spans="1:8" ht="33" customHeight="1" x14ac:dyDescent="0.25">
      <c r="A44" s="118"/>
      <c r="B44" s="117"/>
      <c r="C44" s="7" t="s">
        <v>8</v>
      </c>
      <c r="D44" s="13">
        <v>0</v>
      </c>
      <c r="E44" s="13">
        <v>0</v>
      </c>
      <c r="F44" s="13">
        <v>0</v>
      </c>
      <c r="G44" s="13">
        <v>0</v>
      </c>
      <c r="H44" s="153"/>
    </row>
    <row r="45" spans="1:8" ht="33" customHeight="1" x14ac:dyDescent="0.25">
      <c r="A45" s="118"/>
      <c r="B45" s="117"/>
      <c r="C45" s="7" t="s">
        <v>9</v>
      </c>
      <c r="D45" s="13">
        <v>23487</v>
      </c>
      <c r="E45" s="13">
        <v>23487</v>
      </c>
      <c r="F45" s="13">
        <v>23026.6</v>
      </c>
      <c r="G45" s="13">
        <f t="shared" si="3"/>
        <v>98.039766679439694</v>
      </c>
      <c r="H45" s="153"/>
    </row>
    <row r="46" spans="1:8" ht="33" customHeight="1" x14ac:dyDescent="0.25">
      <c r="A46" s="118"/>
      <c r="B46" s="117"/>
      <c r="C46" s="11" t="s">
        <v>10</v>
      </c>
      <c r="D46" s="13">
        <v>0</v>
      </c>
      <c r="E46" s="13">
        <v>0</v>
      </c>
      <c r="F46" s="13">
        <v>0</v>
      </c>
      <c r="G46" s="13">
        <v>0</v>
      </c>
      <c r="H46" s="153"/>
    </row>
    <row r="47" spans="1:8" ht="33" customHeight="1" x14ac:dyDescent="0.25">
      <c r="A47" s="118"/>
      <c r="B47" s="117"/>
      <c r="C47" s="8" t="s">
        <v>11</v>
      </c>
      <c r="D47" s="13">
        <f>SUM(D43:D46)</f>
        <v>23487</v>
      </c>
      <c r="E47" s="13">
        <f>SUM(E43:E46)</f>
        <v>23487</v>
      </c>
      <c r="F47" s="13">
        <f>SUM(F43:F46)</f>
        <v>23026.6</v>
      </c>
      <c r="G47" s="13">
        <f t="shared" si="3"/>
        <v>98.039766679439694</v>
      </c>
      <c r="H47" s="154"/>
    </row>
  </sheetData>
  <mergeCells count="30">
    <mergeCell ref="A3:A7"/>
    <mergeCell ref="B3:B7"/>
    <mergeCell ref="H3:H7"/>
    <mergeCell ref="A1:B2"/>
    <mergeCell ref="C1:C2"/>
    <mergeCell ref="H1:H2"/>
    <mergeCell ref="D1:G1"/>
    <mergeCell ref="A8:A12"/>
    <mergeCell ref="B8:B12"/>
    <mergeCell ref="H8:H12"/>
    <mergeCell ref="A13:A17"/>
    <mergeCell ref="B13:B17"/>
    <mergeCell ref="H13:H17"/>
    <mergeCell ref="A18:A22"/>
    <mergeCell ref="B18:B22"/>
    <mergeCell ref="H18:H22"/>
    <mergeCell ref="A23:A27"/>
    <mergeCell ref="B23:B27"/>
    <mergeCell ref="H23:H27"/>
    <mergeCell ref="H38:H47"/>
    <mergeCell ref="A28:A32"/>
    <mergeCell ref="B28:B32"/>
    <mergeCell ref="H28:H32"/>
    <mergeCell ref="A33:A37"/>
    <mergeCell ref="B33:B37"/>
    <mergeCell ref="H33:H37"/>
    <mergeCell ref="A43:A47"/>
    <mergeCell ref="B43:B47"/>
    <mergeCell ref="A38:A42"/>
    <mergeCell ref="B38:B42"/>
  </mergeCells>
  <pageMargins left="0.7" right="0.7" top="0.75" bottom="0.75" header="0.3" footer="0.3"/>
  <pageSetup paperSize="9" scale="78" fitToHeight="0" orientation="landscape" r:id="rId1"/>
  <rowBreaks count="1" manualBreakCount="1">
    <brk id="32" max="16383" man="1"/>
  </row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47"/>
  <sheetViews>
    <sheetView zoomScaleNormal="100" workbookViewId="0">
      <selection activeCell="D1" sqref="D1:G2"/>
    </sheetView>
  </sheetViews>
  <sheetFormatPr defaultRowHeight="15" x14ac:dyDescent="0.25"/>
  <cols>
    <col min="1" max="1" width="3.5703125" bestFit="1" customWidth="1"/>
    <col min="2" max="2" width="33.42578125" customWidth="1"/>
    <col min="3" max="3" width="19.140625" customWidth="1"/>
    <col min="4" max="4" width="14.5703125" style="68" bestFit="1" customWidth="1"/>
    <col min="5" max="7" width="12.85546875" customWidth="1"/>
    <col min="8" max="8" width="55.140625" customWidth="1"/>
  </cols>
  <sheetData>
    <row r="1" spans="1:8" ht="15" customHeight="1" x14ac:dyDescent="0.25">
      <c r="A1" s="95" t="s">
        <v>0</v>
      </c>
      <c r="B1" s="95"/>
      <c r="C1" s="95" t="s">
        <v>1</v>
      </c>
      <c r="D1" s="98" t="s">
        <v>243</v>
      </c>
      <c r="E1" s="99"/>
      <c r="F1" s="99"/>
      <c r="G1" s="100"/>
      <c r="H1" s="96" t="s">
        <v>2</v>
      </c>
    </row>
    <row r="2" spans="1:8" ht="38.25" x14ac:dyDescent="0.25">
      <c r="A2" s="95"/>
      <c r="B2" s="95"/>
      <c r="C2" s="95"/>
      <c r="D2" s="70" t="s">
        <v>244</v>
      </c>
      <c r="E2" s="4" t="s">
        <v>276</v>
      </c>
      <c r="F2" s="4" t="s">
        <v>4</v>
      </c>
      <c r="G2" s="4" t="s">
        <v>5</v>
      </c>
      <c r="H2" s="97"/>
    </row>
    <row r="3" spans="1:8" x14ac:dyDescent="0.25">
      <c r="A3" s="96" t="s">
        <v>216</v>
      </c>
      <c r="B3" s="103" t="s">
        <v>217</v>
      </c>
      <c r="C3" s="7" t="s">
        <v>7</v>
      </c>
      <c r="D3" s="13">
        <f>D8+D28+D38</f>
        <v>0</v>
      </c>
      <c r="E3" s="13">
        <f>E8+E28+E38</f>
        <v>0</v>
      </c>
      <c r="F3" s="13">
        <f>F8+F28+F38</f>
        <v>0</v>
      </c>
      <c r="G3" s="13">
        <v>0</v>
      </c>
      <c r="H3" s="149"/>
    </row>
    <row r="4" spans="1:8" x14ac:dyDescent="0.25">
      <c r="A4" s="96"/>
      <c r="B4" s="103">
        <v>0</v>
      </c>
      <c r="C4" s="7" t="s">
        <v>8</v>
      </c>
      <c r="D4" s="13">
        <f t="shared" ref="D4" si="0">D9+D29+D39</f>
        <v>0</v>
      </c>
      <c r="E4" s="13">
        <f t="shared" ref="E4:E6" si="1">E9+E29+E39</f>
        <v>0</v>
      </c>
      <c r="F4" s="13">
        <f t="shared" ref="F4" si="2">F9+F29+F39</f>
        <v>0</v>
      </c>
      <c r="G4" s="13">
        <v>0</v>
      </c>
      <c r="H4" s="149"/>
    </row>
    <row r="5" spans="1:8" x14ac:dyDescent="0.25">
      <c r="A5" s="96"/>
      <c r="B5" s="103">
        <v>0</v>
      </c>
      <c r="C5" s="7" t="s">
        <v>9</v>
      </c>
      <c r="D5" s="13">
        <f t="shared" ref="D5" si="3">D10+D30+D40</f>
        <v>2128.3000000000002</v>
      </c>
      <c r="E5" s="13">
        <f t="shared" si="1"/>
        <v>2128.3000000000002</v>
      </c>
      <c r="F5" s="13">
        <f t="shared" ref="F5" si="4">F10+F30+F40</f>
        <v>2128.3000000000002</v>
      </c>
      <c r="G5" s="13">
        <f t="shared" ref="G5:G47" si="5">F5/E5*100</f>
        <v>100</v>
      </c>
      <c r="H5" s="149"/>
    </row>
    <row r="6" spans="1:8" x14ac:dyDescent="0.25">
      <c r="A6" s="96"/>
      <c r="B6" s="103"/>
      <c r="C6" s="11" t="s">
        <v>10</v>
      </c>
      <c r="D6" s="13">
        <f t="shared" ref="D6" si="6">D11+D31+D41</f>
        <v>0</v>
      </c>
      <c r="E6" s="13">
        <f t="shared" si="1"/>
        <v>0</v>
      </c>
      <c r="F6" s="13">
        <f t="shared" ref="F6" si="7">F11+F31+F41</f>
        <v>0</v>
      </c>
      <c r="G6" s="13">
        <v>0</v>
      </c>
      <c r="H6" s="149"/>
    </row>
    <row r="7" spans="1:8" x14ac:dyDescent="0.25">
      <c r="A7" s="96"/>
      <c r="B7" s="103"/>
      <c r="C7" s="12" t="s">
        <v>11</v>
      </c>
      <c r="D7" s="14">
        <f>SUM(D3:D6)</f>
        <v>2128.3000000000002</v>
      </c>
      <c r="E7" s="14">
        <f>SUM(E3:E6)</f>
        <v>2128.3000000000002</v>
      </c>
      <c r="F7" s="14">
        <f>SUM(F3:F6)</f>
        <v>2128.3000000000002</v>
      </c>
      <c r="G7" s="14">
        <f t="shared" si="5"/>
        <v>100</v>
      </c>
      <c r="H7" s="149"/>
    </row>
    <row r="8" spans="1:8" x14ac:dyDescent="0.25">
      <c r="A8" s="95" t="s">
        <v>12</v>
      </c>
      <c r="B8" s="103" t="s">
        <v>218</v>
      </c>
      <c r="C8" s="7" t="s">
        <v>7</v>
      </c>
      <c r="D8" s="13">
        <f>D13+D18+D23</f>
        <v>0</v>
      </c>
      <c r="E8" s="13">
        <f>E13+E18+E23</f>
        <v>0</v>
      </c>
      <c r="F8" s="13">
        <f>F13+F18+F23</f>
        <v>0</v>
      </c>
      <c r="G8" s="13">
        <v>0</v>
      </c>
      <c r="H8" s="149"/>
    </row>
    <row r="9" spans="1:8" x14ac:dyDescent="0.25">
      <c r="A9" s="95"/>
      <c r="B9" s="103"/>
      <c r="C9" s="7" t="s">
        <v>8</v>
      </c>
      <c r="D9" s="13">
        <f t="shared" ref="D9" si="8">D14+D19+D24</f>
        <v>0</v>
      </c>
      <c r="E9" s="13">
        <f t="shared" ref="E9:E11" si="9">E14+E19+E24</f>
        <v>0</v>
      </c>
      <c r="F9" s="13">
        <f t="shared" ref="F9" si="10">F14+F19+F24</f>
        <v>0</v>
      </c>
      <c r="G9" s="13">
        <v>0</v>
      </c>
      <c r="H9" s="149"/>
    </row>
    <row r="10" spans="1:8" x14ac:dyDescent="0.25">
      <c r="A10" s="95"/>
      <c r="B10" s="103"/>
      <c r="C10" s="7" t="s">
        <v>9</v>
      </c>
      <c r="D10" s="13">
        <f t="shared" ref="D10" si="11">D15+D20+D25</f>
        <v>540</v>
      </c>
      <c r="E10" s="13">
        <f t="shared" si="9"/>
        <v>540</v>
      </c>
      <c r="F10" s="13">
        <f t="shared" ref="F10" si="12">F15+F20+F25</f>
        <v>540</v>
      </c>
      <c r="G10" s="13">
        <f t="shared" si="5"/>
        <v>100</v>
      </c>
      <c r="H10" s="149"/>
    </row>
    <row r="11" spans="1:8" x14ac:dyDescent="0.25">
      <c r="A11" s="95"/>
      <c r="B11" s="103"/>
      <c r="C11" s="11" t="s">
        <v>10</v>
      </c>
      <c r="D11" s="13">
        <f t="shared" ref="D11" si="13">D16+D21+D26</f>
        <v>0</v>
      </c>
      <c r="E11" s="13">
        <f t="shared" si="9"/>
        <v>0</v>
      </c>
      <c r="F11" s="13">
        <f t="shared" ref="F11" si="14">F16+F21+F26</f>
        <v>0</v>
      </c>
      <c r="G11" s="13">
        <v>0</v>
      </c>
      <c r="H11" s="149"/>
    </row>
    <row r="12" spans="1:8" x14ac:dyDescent="0.25">
      <c r="A12" s="95"/>
      <c r="B12" s="103"/>
      <c r="C12" s="12" t="s">
        <v>11</v>
      </c>
      <c r="D12" s="14">
        <f>SUM(D8:D11)</f>
        <v>540</v>
      </c>
      <c r="E12" s="14">
        <f>SUM(E8:E11)</f>
        <v>540</v>
      </c>
      <c r="F12" s="14">
        <f>SUM(F8:F11)</f>
        <v>540</v>
      </c>
      <c r="G12" s="14">
        <f t="shared" si="5"/>
        <v>100</v>
      </c>
      <c r="H12" s="149"/>
    </row>
    <row r="13" spans="1:8" ht="18" customHeight="1" x14ac:dyDescent="0.25">
      <c r="A13" s="162" t="s">
        <v>31</v>
      </c>
      <c r="B13" s="117" t="s">
        <v>219</v>
      </c>
      <c r="C13" s="7" t="s">
        <v>7</v>
      </c>
      <c r="D13" s="13">
        <v>0</v>
      </c>
      <c r="E13" s="13">
        <v>0</v>
      </c>
      <c r="F13" s="13">
        <v>0</v>
      </c>
      <c r="G13" s="13">
        <v>0</v>
      </c>
      <c r="H13" s="117" t="s">
        <v>227</v>
      </c>
    </row>
    <row r="14" spans="1:8" ht="18" customHeight="1" x14ac:dyDescent="0.25">
      <c r="A14" s="162"/>
      <c r="B14" s="117"/>
      <c r="C14" s="7" t="s">
        <v>8</v>
      </c>
      <c r="D14" s="13">
        <v>0</v>
      </c>
      <c r="E14" s="13">
        <v>0</v>
      </c>
      <c r="F14" s="13">
        <v>0</v>
      </c>
      <c r="G14" s="13">
        <v>0</v>
      </c>
      <c r="H14" s="117"/>
    </row>
    <row r="15" spans="1:8" ht="18" customHeight="1" x14ac:dyDescent="0.25">
      <c r="A15" s="162"/>
      <c r="B15" s="117"/>
      <c r="C15" s="7" t="s">
        <v>9</v>
      </c>
      <c r="D15" s="13">
        <v>16.100000000000001</v>
      </c>
      <c r="E15" s="13">
        <v>16.100000000000001</v>
      </c>
      <c r="F15" s="13">
        <v>16.100000000000001</v>
      </c>
      <c r="G15" s="13">
        <f t="shared" si="5"/>
        <v>100</v>
      </c>
      <c r="H15" s="117"/>
    </row>
    <row r="16" spans="1:8" ht="18" customHeight="1" x14ac:dyDescent="0.25">
      <c r="A16" s="162"/>
      <c r="B16" s="117"/>
      <c r="C16" s="11" t="s">
        <v>10</v>
      </c>
      <c r="D16" s="13">
        <v>0</v>
      </c>
      <c r="E16" s="13">
        <v>0</v>
      </c>
      <c r="F16" s="13">
        <v>0</v>
      </c>
      <c r="G16" s="13">
        <v>0</v>
      </c>
      <c r="H16" s="117"/>
    </row>
    <row r="17" spans="1:8" ht="18" customHeight="1" x14ac:dyDescent="0.25">
      <c r="A17" s="162"/>
      <c r="B17" s="117"/>
      <c r="C17" s="8" t="s">
        <v>11</v>
      </c>
      <c r="D17" s="13">
        <f>SUM(D13:D16)</f>
        <v>16.100000000000001</v>
      </c>
      <c r="E17" s="13">
        <f>SUM(E13:E16)</f>
        <v>16.100000000000001</v>
      </c>
      <c r="F17" s="13">
        <f>SUM(F13:F16)</f>
        <v>16.100000000000001</v>
      </c>
      <c r="G17" s="13">
        <f t="shared" si="5"/>
        <v>100</v>
      </c>
      <c r="H17" s="117"/>
    </row>
    <row r="18" spans="1:8" ht="23.1" customHeight="1" x14ac:dyDescent="0.25">
      <c r="A18" s="162" t="s">
        <v>33</v>
      </c>
      <c r="B18" s="117" t="s">
        <v>220</v>
      </c>
      <c r="C18" s="7" t="s">
        <v>7</v>
      </c>
      <c r="D18" s="13">
        <v>0</v>
      </c>
      <c r="E18" s="13">
        <v>0</v>
      </c>
      <c r="F18" s="13">
        <v>0</v>
      </c>
      <c r="G18" s="13">
        <v>0</v>
      </c>
      <c r="H18" s="117" t="s">
        <v>239</v>
      </c>
    </row>
    <row r="19" spans="1:8" ht="23.1" customHeight="1" x14ac:dyDescent="0.25">
      <c r="A19" s="162"/>
      <c r="B19" s="117"/>
      <c r="C19" s="7" t="s">
        <v>8</v>
      </c>
      <c r="D19" s="13">
        <v>0</v>
      </c>
      <c r="E19" s="13">
        <v>0</v>
      </c>
      <c r="F19" s="13">
        <v>0</v>
      </c>
      <c r="G19" s="13">
        <v>0</v>
      </c>
      <c r="H19" s="117"/>
    </row>
    <row r="20" spans="1:8" ht="23.1" customHeight="1" x14ac:dyDescent="0.25">
      <c r="A20" s="162"/>
      <c r="B20" s="117"/>
      <c r="C20" s="7" t="s">
        <v>9</v>
      </c>
      <c r="D20" s="13">
        <v>499.7</v>
      </c>
      <c r="E20" s="13">
        <v>499.7</v>
      </c>
      <c r="F20" s="13">
        <v>499.7</v>
      </c>
      <c r="G20" s="13">
        <f t="shared" si="5"/>
        <v>100</v>
      </c>
      <c r="H20" s="117"/>
    </row>
    <row r="21" spans="1:8" ht="23.1" customHeight="1" x14ac:dyDescent="0.25">
      <c r="A21" s="162"/>
      <c r="B21" s="117"/>
      <c r="C21" s="11" t="s">
        <v>10</v>
      </c>
      <c r="D21" s="13">
        <v>0</v>
      </c>
      <c r="E21" s="13">
        <v>0</v>
      </c>
      <c r="F21" s="13">
        <v>0</v>
      </c>
      <c r="G21" s="13">
        <v>0</v>
      </c>
      <c r="H21" s="117"/>
    </row>
    <row r="22" spans="1:8" ht="23.1" customHeight="1" x14ac:dyDescent="0.25">
      <c r="A22" s="162"/>
      <c r="B22" s="117"/>
      <c r="C22" s="8" t="s">
        <v>11</v>
      </c>
      <c r="D22" s="13">
        <f>SUM(D18:D21)</f>
        <v>499.7</v>
      </c>
      <c r="E22" s="13">
        <f>SUM(E18:E21)</f>
        <v>499.7</v>
      </c>
      <c r="F22" s="13">
        <f>SUM(F18:F21)</f>
        <v>499.7</v>
      </c>
      <c r="G22" s="13">
        <f t="shared" si="5"/>
        <v>100</v>
      </c>
      <c r="H22" s="117"/>
    </row>
    <row r="23" spans="1:8" x14ac:dyDescent="0.25">
      <c r="A23" s="162" t="s">
        <v>39</v>
      </c>
      <c r="B23" s="117" t="s">
        <v>221</v>
      </c>
      <c r="C23" s="7" t="s">
        <v>7</v>
      </c>
      <c r="D23" s="13">
        <v>0</v>
      </c>
      <c r="E23" s="13">
        <v>0</v>
      </c>
      <c r="F23" s="13">
        <v>0</v>
      </c>
      <c r="G23" s="13">
        <v>0</v>
      </c>
      <c r="H23" s="117" t="s">
        <v>228</v>
      </c>
    </row>
    <row r="24" spans="1:8" x14ac:dyDescent="0.25">
      <c r="A24" s="162"/>
      <c r="B24" s="117"/>
      <c r="C24" s="7" t="s">
        <v>8</v>
      </c>
      <c r="D24" s="13">
        <v>0</v>
      </c>
      <c r="E24" s="13">
        <v>0</v>
      </c>
      <c r="F24" s="13">
        <v>0</v>
      </c>
      <c r="G24" s="13">
        <v>0</v>
      </c>
      <c r="H24" s="117"/>
    </row>
    <row r="25" spans="1:8" x14ac:dyDescent="0.25">
      <c r="A25" s="162"/>
      <c r="B25" s="117"/>
      <c r="C25" s="7" t="s">
        <v>9</v>
      </c>
      <c r="D25" s="13">
        <v>24.2</v>
      </c>
      <c r="E25" s="13">
        <v>24.2</v>
      </c>
      <c r="F25" s="13">
        <v>24.2</v>
      </c>
      <c r="G25" s="13">
        <f t="shared" si="5"/>
        <v>100</v>
      </c>
      <c r="H25" s="117"/>
    </row>
    <row r="26" spans="1:8" x14ac:dyDescent="0.25">
      <c r="A26" s="162"/>
      <c r="B26" s="117"/>
      <c r="C26" s="11" t="s">
        <v>10</v>
      </c>
      <c r="D26" s="13">
        <v>0</v>
      </c>
      <c r="E26" s="13">
        <v>0</v>
      </c>
      <c r="F26" s="13">
        <v>0</v>
      </c>
      <c r="G26" s="13">
        <v>0</v>
      </c>
      <c r="H26" s="117"/>
    </row>
    <row r="27" spans="1:8" x14ac:dyDescent="0.25">
      <c r="A27" s="162"/>
      <c r="B27" s="117"/>
      <c r="C27" s="8" t="s">
        <v>11</v>
      </c>
      <c r="D27" s="13">
        <f>SUM(D23:D26)</f>
        <v>24.2</v>
      </c>
      <c r="E27" s="13">
        <f>SUM(E23:E26)</f>
        <v>24.2</v>
      </c>
      <c r="F27" s="13">
        <f>SUM(F23:F26)</f>
        <v>24.2</v>
      </c>
      <c r="G27" s="13">
        <f t="shared" si="5"/>
        <v>100</v>
      </c>
      <c r="H27" s="117"/>
    </row>
    <row r="28" spans="1:8" x14ac:dyDescent="0.25">
      <c r="A28" s="95" t="s">
        <v>17</v>
      </c>
      <c r="B28" s="250" t="s">
        <v>222</v>
      </c>
      <c r="C28" s="7" t="s">
        <v>7</v>
      </c>
      <c r="D28" s="13">
        <f>D33</f>
        <v>0</v>
      </c>
      <c r="E28" s="13">
        <f>E33</f>
        <v>0</v>
      </c>
      <c r="F28" s="13">
        <f>F33</f>
        <v>0</v>
      </c>
      <c r="G28" s="13">
        <v>0</v>
      </c>
      <c r="H28" s="165"/>
    </row>
    <row r="29" spans="1:8" x14ac:dyDescent="0.25">
      <c r="A29" s="95"/>
      <c r="B29" s="251"/>
      <c r="C29" s="7" t="s">
        <v>8</v>
      </c>
      <c r="D29" s="13">
        <f t="shared" ref="D29" si="15">D34</f>
        <v>0</v>
      </c>
      <c r="E29" s="13">
        <f t="shared" ref="E29:E31" si="16">E34</f>
        <v>0</v>
      </c>
      <c r="F29" s="13">
        <f t="shared" ref="F29" si="17">F34</f>
        <v>0</v>
      </c>
      <c r="G29" s="13">
        <v>0</v>
      </c>
      <c r="H29" s="165"/>
    </row>
    <row r="30" spans="1:8" x14ac:dyDescent="0.25">
      <c r="A30" s="95"/>
      <c r="B30" s="251"/>
      <c r="C30" s="7" t="s">
        <v>9</v>
      </c>
      <c r="D30" s="13">
        <f t="shared" ref="D30" si="18">D35</f>
        <v>1088.3</v>
      </c>
      <c r="E30" s="13">
        <f t="shared" si="16"/>
        <v>1088.3</v>
      </c>
      <c r="F30" s="13">
        <f t="shared" ref="F30" si="19">F35</f>
        <v>1088.3</v>
      </c>
      <c r="G30" s="13">
        <f t="shared" si="5"/>
        <v>100</v>
      </c>
      <c r="H30" s="165"/>
    </row>
    <row r="31" spans="1:8" x14ac:dyDescent="0.25">
      <c r="A31" s="95"/>
      <c r="B31" s="251"/>
      <c r="C31" s="11" t="s">
        <v>10</v>
      </c>
      <c r="D31" s="13">
        <f t="shared" ref="D31" si="20">D36</f>
        <v>0</v>
      </c>
      <c r="E31" s="13">
        <f t="shared" si="16"/>
        <v>0</v>
      </c>
      <c r="F31" s="13">
        <f t="shared" ref="F31" si="21">F36</f>
        <v>0</v>
      </c>
      <c r="G31" s="13">
        <v>0</v>
      </c>
      <c r="H31" s="165"/>
    </row>
    <row r="32" spans="1:8" x14ac:dyDescent="0.25">
      <c r="A32" s="95"/>
      <c r="B32" s="251"/>
      <c r="C32" s="12" t="s">
        <v>11</v>
      </c>
      <c r="D32" s="14">
        <f>SUM(D28:D31)</f>
        <v>1088.3</v>
      </c>
      <c r="E32" s="14">
        <f>SUM(E28:E31)</f>
        <v>1088.3</v>
      </c>
      <c r="F32" s="14">
        <f>SUM(F28:F31)</f>
        <v>1088.3</v>
      </c>
      <c r="G32" s="14">
        <f t="shared" si="5"/>
        <v>100</v>
      </c>
      <c r="H32" s="165"/>
    </row>
    <row r="33" spans="1:8" ht="24.95" customHeight="1" x14ac:dyDescent="0.25">
      <c r="A33" s="118" t="s">
        <v>19</v>
      </c>
      <c r="B33" s="117" t="s">
        <v>223</v>
      </c>
      <c r="C33" s="7" t="s">
        <v>7</v>
      </c>
      <c r="D33" s="13">
        <v>0</v>
      </c>
      <c r="E33" s="13">
        <v>0</v>
      </c>
      <c r="F33" s="13">
        <v>0</v>
      </c>
      <c r="G33" s="13">
        <v>0</v>
      </c>
      <c r="H33" s="117" t="s">
        <v>240</v>
      </c>
    </row>
    <row r="34" spans="1:8" ht="24.95" customHeight="1" x14ac:dyDescent="0.25">
      <c r="A34" s="118"/>
      <c r="B34" s="117"/>
      <c r="C34" s="7" t="s">
        <v>8</v>
      </c>
      <c r="D34" s="13">
        <v>0</v>
      </c>
      <c r="E34" s="13">
        <v>0</v>
      </c>
      <c r="F34" s="13">
        <v>0</v>
      </c>
      <c r="G34" s="13">
        <v>0</v>
      </c>
      <c r="H34" s="117"/>
    </row>
    <row r="35" spans="1:8" ht="24.95" customHeight="1" x14ac:dyDescent="0.25">
      <c r="A35" s="118"/>
      <c r="B35" s="117"/>
      <c r="C35" s="7" t="s">
        <v>9</v>
      </c>
      <c r="D35" s="13">
        <v>1088.3</v>
      </c>
      <c r="E35" s="13">
        <v>1088.3</v>
      </c>
      <c r="F35" s="13">
        <v>1088.3</v>
      </c>
      <c r="G35" s="13">
        <f t="shared" si="5"/>
        <v>100</v>
      </c>
      <c r="H35" s="117"/>
    </row>
    <row r="36" spans="1:8" ht="24.95" customHeight="1" x14ac:dyDescent="0.25">
      <c r="A36" s="118"/>
      <c r="B36" s="117"/>
      <c r="C36" s="11" t="s">
        <v>10</v>
      </c>
      <c r="D36" s="13">
        <v>0</v>
      </c>
      <c r="E36" s="13">
        <v>0</v>
      </c>
      <c r="F36" s="13">
        <v>0</v>
      </c>
      <c r="G36" s="13">
        <v>0</v>
      </c>
      <c r="H36" s="117"/>
    </row>
    <row r="37" spans="1:8" ht="24.95" customHeight="1" x14ac:dyDescent="0.25">
      <c r="A37" s="118"/>
      <c r="B37" s="117"/>
      <c r="C37" s="8" t="s">
        <v>11</v>
      </c>
      <c r="D37" s="13">
        <f>SUM(D33:D36)</f>
        <v>1088.3</v>
      </c>
      <c r="E37" s="13">
        <f>SUM(E33:E36)</f>
        <v>1088.3</v>
      </c>
      <c r="F37" s="13">
        <f>SUM(F33:F36)</f>
        <v>1088.3</v>
      </c>
      <c r="G37" s="13">
        <f t="shared" si="5"/>
        <v>100</v>
      </c>
      <c r="H37" s="117"/>
    </row>
    <row r="38" spans="1:8" x14ac:dyDescent="0.25">
      <c r="A38" s="95" t="s">
        <v>25</v>
      </c>
      <c r="B38" s="203" t="s">
        <v>224</v>
      </c>
      <c r="C38" s="7" t="s">
        <v>7</v>
      </c>
      <c r="D38" s="13">
        <f>D43</f>
        <v>0</v>
      </c>
      <c r="E38" s="13">
        <f>E43</f>
        <v>0</v>
      </c>
      <c r="F38" s="13">
        <f>F43</f>
        <v>0</v>
      </c>
      <c r="G38" s="13">
        <v>0</v>
      </c>
      <c r="H38" s="195"/>
    </row>
    <row r="39" spans="1:8" x14ac:dyDescent="0.25">
      <c r="A39" s="95"/>
      <c r="B39" s="203"/>
      <c r="C39" s="7" t="s">
        <v>8</v>
      </c>
      <c r="D39" s="13">
        <f t="shared" ref="D39" si="22">D44</f>
        <v>0</v>
      </c>
      <c r="E39" s="13">
        <f t="shared" ref="E39:E41" si="23">E44</f>
        <v>0</v>
      </c>
      <c r="F39" s="13">
        <f t="shared" ref="F39" si="24">F44</f>
        <v>0</v>
      </c>
      <c r="G39" s="13">
        <v>0</v>
      </c>
      <c r="H39" s="195"/>
    </row>
    <row r="40" spans="1:8" x14ac:dyDescent="0.25">
      <c r="A40" s="95"/>
      <c r="B40" s="203"/>
      <c r="C40" s="7" t="s">
        <v>9</v>
      </c>
      <c r="D40" s="13">
        <f t="shared" ref="D40" si="25">D45</f>
        <v>500</v>
      </c>
      <c r="E40" s="13">
        <f t="shared" si="23"/>
        <v>500</v>
      </c>
      <c r="F40" s="13">
        <f t="shared" ref="F40" si="26">F45</f>
        <v>500</v>
      </c>
      <c r="G40" s="13">
        <f t="shared" si="5"/>
        <v>100</v>
      </c>
      <c r="H40" s="195"/>
    </row>
    <row r="41" spans="1:8" x14ac:dyDescent="0.25">
      <c r="A41" s="95"/>
      <c r="B41" s="203"/>
      <c r="C41" s="11" t="s">
        <v>10</v>
      </c>
      <c r="D41" s="13">
        <f t="shared" ref="D41" si="27">D46</f>
        <v>0</v>
      </c>
      <c r="E41" s="13">
        <f t="shared" si="23"/>
        <v>0</v>
      </c>
      <c r="F41" s="13">
        <f t="shared" ref="F41" si="28">F46</f>
        <v>0</v>
      </c>
      <c r="G41" s="13">
        <v>0</v>
      </c>
      <c r="H41" s="195"/>
    </row>
    <row r="42" spans="1:8" x14ac:dyDescent="0.25">
      <c r="A42" s="95"/>
      <c r="B42" s="203"/>
      <c r="C42" s="12" t="s">
        <v>11</v>
      </c>
      <c r="D42" s="14">
        <f>SUM(D38:D41)</f>
        <v>500</v>
      </c>
      <c r="E42" s="14">
        <f>SUM(E38:E41)</f>
        <v>500</v>
      </c>
      <c r="F42" s="14">
        <f>SUM(F38:F41)</f>
        <v>500</v>
      </c>
      <c r="G42" s="14">
        <f t="shared" si="5"/>
        <v>100</v>
      </c>
      <c r="H42" s="195"/>
    </row>
    <row r="43" spans="1:8" x14ac:dyDescent="0.25">
      <c r="A43" s="162" t="s">
        <v>25</v>
      </c>
      <c r="B43" s="240" t="s">
        <v>225</v>
      </c>
      <c r="C43" s="7" t="s">
        <v>7</v>
      </c>
      <c r="D43" s="13">
        <v>0</v>
      </c>
      <c r="E43" s="13">
        <v>0</v>
      </c>
      <c r="F43" s="13">
        <v>0</v>
      </c>
      <c r="G43" s="13">
        <v>0</v>
      </c>
      <c r="H43" s="117" t="s">
        <v>269</v>
      </c>
    </row>
    <row r="44" spans="1:8" x14ac:dyDescent="0.25">
      <c r="A44" s="162"/>
      <c r="B44" s="240"/>
      <c r="C44" s="7" t="s">
        <v>8</v>
      </c>
      <c r="D44" s="13">
        <v>0</v>
      </c>
      <c r="E44" s="13">
        <v>0</v>
      </c>
      <c r="F44" s="13">
        <v>0</v>
      </c>
      <c r="G44" s="13">
        <v>0</v>
      </c>
      <c r="H44" s="117"/>
    </row>
    <row r="45" spans="1:8" x14ac:dyDescent="0.25">
      <c r="A45" s="162"/>
      <c r="B45" s="240"/>
      <c r="C45" s="7" t="s">
        <v>9</v>
      </c>
      <c r="D45" s="13">
        <v>500</v>
      </c>
      <c r="E45" s="13">
        <v>500</v>
      </c>
      <c r="F45" s="13">
        <v>500</v>
      </c>
      <c r="G45" s="13">
        <f t="shared" si="5"/>
        <v>100</v>
      </c>
      <c r="H45" s="117"/>
    </row>
    <row r="46" spans="1:8" x14ac:dyDescent="0.25">
      <c r="A46" s="162"/>
      <c r="B46" s="240"/>
      <c r="C46" s="11" t="s">
        <v>10</v>
      </c>
      <c r="D46" s="13">
        <v>0</v>
      </c>
      <c r="E46" s="13">
        <v>0</v>
      </c>
      <c r="F46" s="13">
        <v>0</v>
      </c>
      <c r="G46" s="13">
        <v>0</v>
      </c>
      <c r="H46" s="117"/>
    </row>
    <row r="47" spans="1:8" x14ac:dyDescent="0.25">
      <c r="A47" s="162"/>
      <c r="B47" s="240"/>
      <c r="C47" s="8" t="s">
        <v>11</v>
      </c>
      <c r="D47" s="13">
        <f>SUM(D43:D46)</f>
        <v>500</v>
      </c>
      <c r="E47" s="13">
        <f>SUM(E43:E46)</f>
        <v>500</v>
      </c>
      <c r="F47" s="13">
        <f>SUM(F43:F46)</f>
        <v>500</v>
      </c>
      <c r="G47" s="13">
        <f t="shared" si="5"/>
        <v>100</v>
      </c>
      <c r="H47" s="117"/>
    </row>
  </sheetData>
  <mergeCells count="31">
    <mergeCell ref="A43:A47"/>
    <mergeCell ref="B43:B47"/>
    <mergeCell ref="H43:H47"/>
    <mergeCell ref="A28:A32"/>
    <mergeCell ref="B28:B32"/>
    <mergeCell ref="H33:H37"/>
    <mergeCell ref="A33:A37"/>
    <mergeCell ref="B33:B37"/>
    <mergeCell ref="H38:H42"/>
    <mergeCell ref="A38:A42"/>
    <mergeCell ref="B38:B42"/>
    <mergeCell ref="H28:H32"/>
    <mergeCell ref="A8:A12"/>
    <mergeCell ref="B8:B12"/>
    <mergeCell ref="H8:H12"/>
    <mergeCell ref="A13:A17"/>
    <mergeCell ref="B13:B17"/>
    <mergeCell ref="H13:H17"/>
    <mergeCell ref="A18:A22"/>
    <mergeCell ref="B18:B22"/>
    <mergeCell ref="H18:H22"/>
    <mergeCell ref="A23:A27"/>
    <mergeCell ref="B23:B27"/>
    <mergeCell ref="H23:H27"/>
    <mergeCell ref="A1:B2"/>
    <mergeCell ref="C1:C2"/>
    <mergeCell ref="H1:H2"/>
    <mergeCell ref="D1:G1"/>
    <mergeCell ref="A3:A7"/>
    <mergeCell ref="B3:B7"/>
    <mergeCell ref="H3:H7"/>
  </mergeCells>
  <pageMargins left="0.7" right="0.7" top="0.75" bottom="0.75" header="0.3" footer="0.3"/>
  <pageSetup paperSize="9" scale="79" fitToHeight="0" orientation="landscape" r:id="rId1"/>
  <rowBreaks count="1" manualBreakCount="1">
    <brk id="32"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32"/>
  <sheetViews>
    <sheetView topLeftCell="A13" zoomScaleNormal="100" workbookViewId="0">
      <selection activeCell="H36" sqref="H36"/>
    </sheetView>
  </sheetViews>
  <sheetFormatPr defaultRowHeight="15" x14ac:dyDescent="0.25"/>
  <cols>
    <col min="1" max="1" width="4.85546875" bestFit="1" customWidth="1"/>
    <col min="2" max="2" width="32.5703125" customWidth="1"/>
    <col min="3" max="3" width="20.5703125" customWidth="1"/>
    <col min="4" max="4" width="14.85546875" style="68" customWidth="1"/>
    <col min="5" max="7" width="12.85546875" customWidth="1"/>
    <col min="8" max="8" width="68.5703125" customWidth="1"/>
  </cols>
  <sheetData>
    <row r="1" spans="1:8" ht="15" customHeight="1" x14ac:dyDescent="0.25">
      <c r="A1" s="95" t="s">
        <v>0</v>
      </c>
      <c r="B1" s="95"/>
      <c r="C1" s="95" t="s">
        <v>1</v>
      </c>
      <c r="D1" s="98" t="s">
        <v>243</v>
      </c>
      <c r="E1" s="99"/>
      <c r="F1" s="99"/>
      <c r="G1" s="100"/>
      <c r="H1" s="96" t="s">
        <v>2</v>
      </c>
    </row>
    <row r="2" spans="1:8" ht="38.25" x14ac:dyDescent="0.25">
      <c r="A2" s="95"/>
      <c r="B2" s="95"/>
      <c r="C2" s="95"/>
      <c r="D2" s="70" t="s">
        <v>244</v>
      </c>
      <c r="E2" s="4" t="s">
        <v>276</v>
      </c>
      <c r="F2" s="4" t="s">
        <v>4</v>
      </c>
      <c r="G2" s="4" t="s">
        <v>5</v>
      </c>
      <c r="H2" s="97"/>
    </row>
    <row r="3" spans="1:8" ht="15" customHeight="1" x14ac:dyDescent="0.25">
      <c r="A3" s="96" t="s">
        <v>17</v>
      </c>
      <c r="B3" s="103" t="s">
        <v>29</v>
      </c>
      <c r="C3" s="42" t="s">
        <v>7</v>
      </c>
      <c r="D3" s="13">
        <f t="shared" ref="D3" si="0">D8+D28</f>
        <v>0</v>
      </c>
      <c r="E3" s="13">
        <f t="shared" ref="E3:F6" si="1">E8+E28</f>
        <v>0</v>
      </c>
      <c r="F3" s="13">
        <f t="shared" si="1"/>
        <v>0</v>
      </c>
      <c r="G3" s="13">
        <v>0</v>
      </c>
      <c r="H3" s="149"/>
    </row>
    <row r="4" spans="1:8" ht="15" customHeight="1" x14ac:dyDescent="0.25">
      <c r="A4" s="96"/>
      <c r="B4" s="103"/>
      <c r="C4" s="42" t="s">
        <v>8</v>
      </c>
      <c r="D4" s="13">
        <f t="shared" ref="D4" si="2">D9+D29</f>
        <v>7161.7</v>
      </c>
      <c r="E4" s="13">
        <f t="shared" si="1"/>
        <v>7161.7</v>
      </c>
      <c r="F4" s="13">
        <f t="shared" si="1"/>
        <v>7159.2</v>
      </c>
      <c r="G4" s="13">
        <f t="shared" ref="G4:G32" si="3">F4/E4*100</f>
        <v>99.965092087074297</v>
      </c>
      <c r="H4" s="149"/>
    </row>
    <row r="5" spans="1:8" ht="15" customHeight="1" x14ac:dyDescent="0.25">
      <c r="A5" s="96"/>
      <c r="B5" s="103"/>
      <c r="C5" s="42" t="s">
        <v>9</v>
      </c>
      <c r="D5" s="13">
        <f t="shared" ref="D5" si="4">D10+D30</f>
        <v>40201.5</v>
      </c>
      <c r="E5" s="13">
        <f t="shared" si="1"/>
        <v>40201.5</v>
      </c>
      <c r="F5" s="13">
        <f t="shared" si="1"/>
        <v>37051.5</v>
      </c>
      <c r="G5" s="13">
        <f t="shared" si="3"/>
        <v>92.164471474944961</v>
      </c>
      <c r="H5" s="149"/>
    </row>
    <row r="6" spans="1:8" ht="15" customHeight="1" x14ac:dyDescent="0.25">
      <c r="A6" s="96"/>
      <c r="B6" s="103"/>
      <c r="C6" s="39" t="s">
        <v>10</v>
      </c>
      <c r="D6" s="13">
        <f t="shared" ref="D6" si="5">D11+D31</f>
        <v>0</v>
      </c>
      <c r="E6" s="13">
        <f t="shared" si="1"/>
        <v>0</v>
      </c>
      <c r="F6" s="13">
        <f t="shared" si="1"/>
        <v>0</v>
      </c>
      <c r="G6" s="13">
        <v>0</v>
      </c>
      <c r="H6" s="149"/>
    </row>
    <row r="7" spans="1:8" ht="15" customHeight="1" x14ac:dyDescent="0.25">
      <c r="A7" s="96"/>
      <c r="B7" s="103"/>
      <c r="C7" s="38" t="s">
        <v>11</v>
      </c>
      <c r="D7" s="50">
        <f t="shared" ref="D7" si="6">SUM(D3:D6)</f>
        <v>47363.199999999997</v>
      </c>
      <c r="E7" s="50">
        <f t="shared" ref="E7:F7" si="7">SUM(E3:E6)</f>
        <v>47363.199999999997</v>
      </c>
      <c r="F7" s="50">
        <f t="shared" si="7"/>
        <v>44210.7</v>
      </c>
      <c r="G7" s="14">
        <f t="shared" si="3"/>
        <v>93.343988581852571</v>
      </c>
      <c r="H7" s="149"/>
    </row>
    <row r="8" spans="1:8" ht="18" customHeight="1" x14ac:dyDescent="0.25">
      <c r="A8" s="129" t="s">
        <v>12</v>
      </c>
      <c r="B8" s="132" t="s">
        <v>30</v>
      </c>
      <c r="C8" s="42" t="s">
        <v>7</v>
      </c>
      <c r="D8" s="49">
        <f t="shared" ref="D8" si="8">D13+D18</f>
        <v>0</v>
      </c>
      <c r="E8" s="49">
        <f t="shared" ref="E8:F11" si="9">E13+E18</f>
        <v>0</v>
      </c>
      <c r="F8" s="49">
        <f t="shared" si="9"/>
        <v>0</v>
      </c>
      <c r="G8" s="13">
        <v>0</v>
      </c>
      <c r="H8" s="144"/>
    </row>
    <row r="9" spans="1:8" ht="18" customHeight="1" x14ac:dyDescent="0.25">
      <c r="A9" s="130"/>
      <c r="B9" s="133"/>
      <c r="C9" s="42" t="s">
        <v>8</v>
      </c>
      <c r="D9" s="49">
        <f t="shared" ref="D9" si="10">D14+D19</f>
        <v>7161.7</v>
      </c>
      <c r="E9" s="49">
        <f t="shared" si="9"/>
        <v>7161.7</v>
      </c>
      <c r="F9" s="49">
        <f t="shared" si="9"/>
        <v>7159.2</v>
      </c>
      <c r="G9" s="13">
        <f t="shared" si="3"/>
        <v>99.965092087074297</v>
      </c>
      <c r="H9" s="144"/>
    </row>
    <row r="10" spans="1:8" ht="18" customHeight="1" x14ac:dyDescent="0.25">
      <c r="A10" s="130"/>
      <c r="B10" s="133"/>
      <c r="C10" s="42" t="s">
        <v>9</v>
      </c>
      <c r="D10" s="49">
        <f t="shared" ref="D10" si="11">D15+D20</f>
        <v>40138.5</v>
      </c>
      <c r="E10" s="49">
        <f t="shared" si="9"/>
        <v>40138.5</v>
      </c>
      <c r="F10" s="49">
        <f t="shared" si="9"/>
        <v>36988.5</v>
      </c>
      <c r="G10" s="13">
        <f t="shared" si="3"/>
        <v>92.152173100639033</v>
      </c>
      <c r="H10" s="144"/>
    </row>
    <row r="11" spans="1:8" ht="18" customHeight="1" x14ac:dyDescent="0.25">
      <c r="A11" s="130"/>
      <c r="B11" s="133"/>
      <c r="C11" s="39" t="s">
        <v>10</v>
      </c>
      <c r="D11" s="49">
        <f t="shared" ref="D11" si="12">D16+D21</f>
        <v>0</v>
      </c>
      <c r="E11" s="49">
        <f t="shared" si="9"/>
        <v>0</v>
      </c>
      <c r="F11" s="49">
        <f t="shared" si="9"/>
        <v>0</v>
      </c>
      <c r="G11" s="13">
        <v>0</v>
      </c>
      <c r="H11" s="144"/>
    </row>
    <row r="12" spans="1:8" ht="18" customHeight="1" x14ac:dyDescent="0.25">
      <c r="A12" s="131"/>
      <c r="B12" s="134"/>
      <c r="C12" s="41" t="s">
        <v>11</v>
      </c>
      <c r="D12" s="50">
        <f t="shared" ref="D12" si="13">SUM(D8:D11)</f>
        <v>47300.2</v>
      </c>
      <c r="E12" s="50">
        <f t="shared" ref="E12:F12" si="14">SUM(E8:E11)</f>
        <v>47300.2</v>
      </c>
      <c r="F12" s="50">
        <f t="shared" si="14"/>
        <v>44147.7</v>
      </c>
      <c r="G12" s="14">
        <f t="shared" si="3"/>
        <v>93.335123318717478</v>
      </c>
      <c r="H12" s="144"/>
    </row>
    <row r="13" spans="1:8" ht="15" customHeight="1" x14ac:dyDescent="0.25">
      <c r="A13" s="137" t="s">
        <v>31</v>
      </c>
      <c r="B13" s="140" t="s">
        <v>32</v>
      </c>
      <c r="C13" s="42" t="s">
        <v>7</v>
      </c>
      <c r="D13" s="49">
        <v>0</v>
      </c>
      <c r="E13" s="49">
        <v>0</v>
      </c>
      <c r="F13" s="49">
        <v>0</v>
      </c>
      <c r="G13" s="13">
        <v>0</v>
      </c>
      <c r="H13" s="148" t="s">
        <v>247</v>
      </c>
    </row>
    <row r="14" spans="1:8" x14ac:dyDescent="0.25">
      <c r="A14" s="138"/>
      <c r="B14" s="141"/>
      <c r="C14" s="42" t="s">
        <v>8</v>
      </c>
      <c r="D14" s="49">
        <v>7161.7</v>
      </c>
      <c r="E14" s="49">
        <v>7161.7</v>
      </c>
      <c r="F14" s="49">
        <v>7159.2</v>
      </c>
      <c r="G14" s="13">
        <f t="shared" si="3"/>
        <v>99.965092087074297</v>
      </c>
      <c r="H14" s="148"/>
    </row>
    <row r="15" spans="1:8" x14ac:dyDescent="0.25">
      <c r="A15" s="138"/>
      <c r="B15" s="141"/>
      <c r="C15" s="42" t="s">
        <v>9</v>
      </c>
      <c r="D15" s="49">
        <v>53.5</v>
      </c>
      <c r="E15" s="49">
        <v>53.5</v>
      </c>
      <c r="F15" s="49">
        <v>53.5</v>
      </c>
      <c r="G15" s="13">
        <v>0</v>
      </c>
      <c r="H15" s="148"/>
    </row>
    <row r="16" spans="1:8" x14ac:dyDescent="0.25">
      <c r="A16" s="138"/>
      <c r="B16" s="141"/>
      <c r="C16" s="39" t="s">
        <v>10</v>
      </c>
      <c r="D16" s="49">
        <v>0</v>
      </c>
      <c r="E16" s="49">
        <v>0</v>
      </c>
      <c r="F16" s="49">
        <v>0</v>
      </c>
      <c r="G16" s="13">
        <v>0</v>
      </c>
      <c r="H16" s="148"/>
    </row>
    <row r="17" spans="1:8" x14ac:dyDescent="0.25">
      <c r="A17" s="139"/>
      <c r="B17" s="142"/>
      <c r="C17" s="40" t="s">
        <v>11</v>
      </c>
      <c r="D17" s="49">
        <f t="shared" ref="D17" si="15">SUM(D13:D16)</f>
        <v>7215.2</v>
      </c>
      <c r="E17" s="49">
        <f t="shared" ref="E17:F17" si="16">SUM(E13:E16)</f>
        <v>7215.2</v>
      </c>
      <c r="F17" s="49">
        <f t="shared" si="16"/>
        <v>7212.7</v>
      </c>
      <c r="G17" s="13">
        <f t="shared" si="3"/>
        <v>99.965350925823259</v>
      </c>
      <c r="H17" s="148"/>
    </row>
    <row r="18" spans="1:8" ht="23.1" customHeight="1" x14ac:dyDescent="0.25">
      <c r="A18" s="137" t="s">
        <v>33</v>
      </c>
      <c r="B18" s="145" t="s">
        <v>34</v>
      </c>
      <c r="C18" s="42" t="s">
        <v>7</v>
      </c>
      <c r="D18" s="49">
        <v>0</v>
      </c>
      <c r="E18" s="49">
        <v>0</v>
      </c>
      <c r="F18" s="49">
        <v>0</v>
      </c>
      <c r="G18" s="13">
        <v>0</v>
      </c>
      <c r="H18" s="148" t="s">
        <v>248</v>
      </c>
    </row>
    <row r="19" spans="1:8" ht="23.1" customHeight="1" x14ac:dyDescent="0.25">
      <c r="A19" s="138"/>
      <c r="B19" s="146"/>
      <c r="C19" s="42" t="s">
        <v>8</v>
      </c>
      <c r="D19" s="49">
        <v>0</v>
      </c>
      <c r="E19" s="49">
        <v>0</v>
      </c>
      <c r="F19" s="49">
        <v>0</v>
      </c>
      <c r="G19" s="13">
        <v>0</v>
      </c>
      <c r="H19" s="148"/>
    </row>
    <row r="20" spans="1:8" ht="23.1" customHeight="1" x14ac:dyDescent="0.25">
      <c r="A20" s="138"/>
      <c r="B20" s="146"/>
      <c r="C20" s="42" t="s">
        <v>9</v>
      </c>
      <c r="D20" s="49">
        <v>40085</v>
      </c>
      <c r="E20" s="49">
        <v>40085</v>
      </c>
      <c r="F20" s="49">
        <v>36935</v>
      </c>
      <c r="G20" s="13">
        <f t="shared" si="3"/>
        <v>92.141698889859043</v>
      </c>
      <c r="H20" s="148"/>
    </row>
    <row r="21" spans="1:8" ht="23.1" customHeight="1" x14ac:dyDescent="0.25">
      <c r="A21" s="138"/>
      <c r="B21" s="146"/>
      <c r="C21" s="39" t="s">
        <v>10</v>
      </c>
      <c r="D21" s="49">
        <v>0</v>
      </c>
      <c r="E21" s="49">
        <v>0</v>
      </c>
      <c r="F21" s="49">
        <v>0</v>
      </c>
      <c r="G21" s="13">
        <v>0</v>
      </c>
      <c r="H21" s="148"/>
    </row>
    <row r="22" spans="1:8" ht="23.1" customHeight="1" x14ac:dyDescent="0.25">
      <c r="A22" s="139"/>
      <c r="B22" s="147"/>
      <c r="C22" s="40" t="s">
        <v>11</v>
      </c>
      <c r="D22" s="49">
        <f t="shared" ref="D22" si="17">SUM(D18:D21)</f>
        <v>40085</v>
      </c>
      <c r="E22" s="49">
        <f t="shared" ref="E22:F22" si="18">SUM(E18:E21)</f>
        <v>40085</v>
      </c>
      <c r="F22" s="49">
        <f t="shared" si="18"/>
        <v>36935</v>
      </c>
      <c r="G22" s="13">
        <f t="shared" si="3"/>
        <v>92.141698889859043</v>
      </c>
      <c r="H22" s="148"/>
    </row>
    <row r="23" spans="1:8" ht="15.95" customHeight="1" x14ac:dyDescent="0.25">
      <c r="A23" s="129" t="s">
        <v>17</v>
      </c>
      <c r="B23" s="132" t="s">
        <v>35</v>
      </c>
      <c r="C23" s="42" t="s">
        <v>7</v>
      </c>
      <c r="D23" s="49">
        <f t="shared" ref="D23" si="19">D28</f>
        <v>0</v>
      </c>
      <c r="E23" s="49">
        <f t="shared" ref="E23:F26" si="20">E28</f>
        <v>0</v>
      </c>
      <c r="F23" s="49">
        <f t="shared" si="20"/>
        <v>0</v>
      </c>
      <c r="G23" s="13">
        <v>0</v>
      </c>
      <c r="H23" s="135"/>
    </row>
    <row r="24" spans="1:8" ht="15.95" customHeight="1" x14ac:dyDescent="0.25">
      <c r="A24" s="130"/>
      <c r="B24" s="133"/>
      <c r="C24" s="42" t="s">
        <v>8</v>
      </c>
      <c r="D24" s="49">
        <f t="shared" ref="D24" si="21">D29</f>
        <v>0</v>
      </c>
      <c r="E24" s="49">
        <f t="shared" si="20"/>
        <v>0</v>
      </c>
      <c r="F24" s="49">
        <f t="shared" si="20"/>
        <v>0</v>
      </c>
      <c r="G24" s="13">
        <v>0</v>
      </c>
      <c r="H24" s="136"/>
    </row>
    <row r="25" spans="1:8" ht="15.95" customHeight="1" x14ac:dyDescent="0.25">
      <c r="A25" s="130"/>
      <c r="B25" s="133"/>
      <c r="C25" s="42" t="s">
        <v>9</v>
      </c>
      <c r="D25" s="49">
        <f t="shared" ref="D25" si="22">D30</f>
        <v>63</v>
      </c>
      <c r="E25" s="49">
        <f t="shared" si="20"/>
        <v>63</v>
      </c>
      <c r="F25" s="49">
        <f t="shared" si="20"/>
        <v>63</v>
      </c>
      <c r="G25" s="13">
        <f t="shared" si="3"/>
        <v>100</v>
      </c>
      <c r="H25" s="136"/>
    </row>
    <row r="26" spans="1:8" ht="15.95" customHeight="1" x14ac:dyDescent="0.25">
      <c r="A26" s="130"/>
      <c r="B26" s="133"/>
      <c r="C26" s="39" t="s">
        <v>10</v>
      </c>
      <c r="D26" s="49">
        <f t="shared" ref="D26" si="23">D31</f>
        <v>0</v>
      </c>
      <c r="E26" s="49">
        <f t="shared" si="20"/>
        <v>0</v>
      </c>
      <c r="F26" s="49">
        <f t="shared" si="20"/>
        <v>0</v>
      </c>
      <c r="G26" s="13">
        <v>0</v>
      </c>
      <c r="H26" s="136"/>
    </row>
    <row r="27" spans="1:8" ht="15.95" customHeight="1" x14ac:dyDescent="0.25">
      <c r="A27" s="131"/>
      <c r="B27" s="134"/>
      <c r="C27" s="41" t="s">
        <v>11</v>
      </c>
      <c r="D27" s="50">
        <f t="shared" ref="D27" si="24">SUM(D23:D26)</f>
        <v>63</v>
      </c>
      <c r="E27" s="50">
        <f t="shared" ref="E27:F27" si="25">SUM(E23:E26)</f>
        <v>63</v>
      </c>
      <c r="F27" s="50">
        <f t="shared" si="25"/>
        <v>63</v>
      </c>
      <c r="G27" s="14">
        <f t="shared" si="3"/>
        <v>100</v>
      </c>
      <c r="H27" s="136"/>
    </row>
    <row r="28" spans="1:8" ht="21.95" customHeight="1" x14ac:dyDescent="0.25">
      <c r="A28" s="137" t="s">
        <v>19</v>
      </c>
      <c r="B28" s="140" t="s">
        <v>36</v>
      </c>
      <c r="C28" s="42" t="s">
        <v>7</v>
      </c>
      <c r="D28" s="49">
        <v>0</v>
      </c>
      <c r="E28" s="49">
        <v>0</v>
      </c>
      <c r="F28" s="49">
        <v>0</v>
      </c>
      <c r="G28" s="13">
        <v>0</v>
      </c>
      <c r="H28" s="143" t="s">
        <v>283</v>
      </c>
    </row>
    <row r="29" spans="1:8" ht="21.95" customHeight="1" x14ac:dyDescent="0.25">
      <c r="A29" s="138"/>
      <c r="B29" s="141"/>
      <c r="C29" s="42" t="s">
        <v>8</v>
      </c>
      <c r="D29" s="49">
        <v>0</v>
      </c>
      <c r="E29" s="49">
        <v>0</v>
      </c>
      <c r="F29" s="49">
        <v>0</v>
      </c>
      <c r="G29" s="13">
        <v>0</v>
      </c>
      <c r="H29" s="143"/>
    </row>
    <row r="30" spans="1:8" ht="21.95" customHeight="1" x14ac:dyDescent="0.25">
      <c r="A30" s="138"/>
      <c r="B30" s="141"/>
      <c r="C30" s="42" t="s">
        <v>9</v>
      </c>
      <c r="D30" s="49">
        <v>63</v>
      </c>
      <c r="E30" s="49">
        <v>63</v>
      </c>
      <c r="F30" s="49">
        <v>63</v>
      </c>
      <c r="G30" s="13">
        <f t="shared" si="3"/>
        <v>100</v>
      </c>
      <c r="H30" s="143"/>
    </row>
    <row r="31" spans="1:8" ht="21.95" customHeight="1" x14ac:dyDescent="0.25">
      <c r="A31" s="138"/>
      <c r="B31" s="141"/>
      <c r="C31" s="39" t="s">
        <v>10</v>
      </c>
      <c r="D31" s="49">
        <v>0</v>
      </c>
      <c r="E31" s="49">
        <v>0</v>
      </c>
      <c r="F31" s="49">
        <v>0</v>
      </c>
      <c r="G31" s="13">
        <v>0</v>
      </c>
      <c r="H31" s="143"/>
    </row>
    <row r="32" spans="1:8" ht="21.95" customHeight="1" x14ac:dyDescent="0.25">
      <c r="A32" s="139"/>
      <c r="B32" s="142"/>
      <c r="C32" s="37" t="s">
        <v>11</v>
      </c>
      <c r="D32" s="49">
        <f t="shared" ref="D32" si="26">SUM(D28:D31)</f>
        <v>63</v>
      </c>
      <c r="E32" s="49">
        <f t="shared" ref="E32:F32" si="27">SUM(E28:E31)</f>
        <v>63</v>
      </c>
      <c r="F32" s="49">
        <f t="shared" si="27"/>
        <v>63</v>
      </c>
      <c r="G32" s="13">
        <f t="shared" si="3"/>
        <v>100</v>
      </c>
      <c r="H32" s="143"/>
    </row>
  </sheetData>
  <mergeCells count="22">
    <mergeCell ref="A3:A7"/>
    <mergeCell ref="B3:B7"/>
    <mergeCell ref="H3:H7"/>
    <mergeCell ref="A1:B2"/>
    <mergeCell ref="C1:C2"/>
    <mergeCell ref="H1:H2"/>
    <mergeCell ref="D1:G1"/>
    <mergeCell ref="H8:H12"/>
    <mergeCell ref="A18:A22"/>
    <mergeCell ref="B18:B22"/>
    <mergeCell ref="H18:H22"/>
    <mergeCell ref="A13:A17"/>
    <mergeCell ref="B13:B17"/>
    <mergeCell ref="H13:H17"/>
    <mergeCell ref="A8:A12"/>
    <mergeCell ref="B8:B12"/>
    <mergeCell ref="A23:A27"/>
    <mergeCell ref="B23:B27"/>
    <mergeCell ref="H23:H27"/>
    <mergeCell ref="A28:A32"/>
    <mergeCell ref="B28:B32"/>
    <mergeCell ref="H28:H32"/>
  </mergeCells>
  <pageMargins left="0.7" right="0.7" top="0.75" bottom="0.75" header="0.3" footer="0.3"/>
  <pageSetup paperSize="9" scale="72"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47"/>
  <sheetViews>
    <sheetView topLeftCell="A13" zoomScaleNormal="100" workbookViewId="0">
      <selection activeCell="L26" sqref="L26"/>
    </sheetView>
  </sheetViews>
  <sheetFormatPr defaultRowHeight="15" x14ac:dyDescent="0.25"/>
  <cols>
    <col min="1" max="1" width="3.5703125" bestFit="1" customWidth="1"/>
    <col min="2" max="2" width="32" customWidth="1"/>
    <col min="3" max="3" width="20.28515625" customWidth="1"/>
    <col min="4" max="4" width="14.5703125" style="68" bestFit="1" customWidth="1"/>
    <col min="5" max="7" width="12.85546875" customWidth="1"/>
    <col min="8" max="8" width="59.28515625" customWidth="1"/>
  </cols>
  <sheetData>
    <row r="1" spans="1:8" ht="15" customHeight="1" x14ac:dyDescent="0.25">
      <c r="A1" s="95" t="s">
        <v>0</v>
      </c>
      <c r="B1" s="95"/>
      <c r="C1" s="95" t="s">
        <v>1</v>
      </c>
      <c r="D1" s="98" t="s">
        <v>243</v>
      </c>
      <c r="E1" s="99"/>
      <c r="F1" s="99"/>
      <c r="G1" s="100"/>
      <c r="H1" s="96" t="s">
        <v>2</v>
      </c>
    </row>
    <row r="2" spans="1:8" ht="38.25" x14ac:dyDescent="0.25">
      <c r="A2" s="95"/>
      <c r="B2" s="95"/>
      <c r="C2" s="95"/>
      <c r="D2" s="70" t="s">
        <v>244</v>
      </c>
      <c r="E2" s="4" t="s">
        <v>276</v>
      </c>
      <c r="F2" s="4" t="s">
        <v>4</v>
      </c>
      <c r="G2" s="4" t="s">
        <v>5</v>
      </c>
      <c r="H2" s="97"/>
    </row>
    <row r="3" spans="1:8" ht="15" customHeight="1" x14ac:dyDescent="0.25">
      <c r="A3" s="96" t="s">
        <v>25</v>
      </c>
      <c r="B3" s="103" t="s">
        <v>37</v>
      </c>
      <c r="C3" s="42" t="s">
        <v>7</v>
      </c>
      <c r="D3" s="13">
        <f t="shared" ref="D3" si="0">D8+D28+D38</f>
        <v>59.6</v>
      </c>
      <c r="E3" s="13">
        <f t="shared" ref="E3:F6" si="1">E8+E28+E38</f>
        <v>59.6</v>
      </c>
      <c r="F3" s="13">
        <f t="shared" si="1"/>
        <v>59.6</v>
      </c>
      <c r="G3" s="13">
        <f t="shared" ref="G3:G47" si="2">F3/E3*100</f>
        <v>100</v>
      </c>
      <c r="H3" s="149"/>
    </row>
    <row r="4" spans="1:8" ht="15" customHeight="1" x14ac:dyDescent="0.25">
      <c r="A4" s="96"/>
      <c r="B4" s="103">
        <v>0</v>
      </c>
      <c r="C4" s="42" t="s">
        <v>8</v>
      </c>
      <c r="D4" s="13">
        <f t="shared" ref="D4" si="3">D9+D29+D39</f>
        <v>1050.5999999999999</v>
      </c>
      <c r="E4" s="13">
        <f t="shared" si="1"/>
        <v>1050.5999999999999</v>
      </c>
      <c r="F4" s="13">
        <f t="shared" si="1"/>
        <v>1050.5999999999999</v>
      </c>
      <c r="G4" s="13">
        <f t="shared" si="2"/>
        <v>100</v>
      </c>
      <c r="H4" s="149"/>
    </row>
    <row r="5" spans="1:8" ht="15" customHeight="1" x14ac:dyDescent="0.25">
      <c r="A5" s="96"/>
      <c r="B5" s="103">
        <v>0</v>
      </c>
      <c r="C5" s="42" t="s">
        <v>9</v>
      </c>
      <c r="D5" s="13">
        <f t="shared" ref="D5" si="4">D10+D30+D40</f>
        <v>383182.49999999994</v>
      </c>
      <c r="E5" s="13">
        <f t="shared" si="1"/>
        <v>383182.49999999994</v>
      </c>
      <c r="F5" s="13">
        <f t="shared" si="1"/>
        <v>373297</v>
      </c>
      <c r="G5" s="13">
        <f t="shared" si="2"/>
        <v>97.420158801615429</v>
      </c>
      <c r="H5" s="149"/>
    </row>
    <row r="6" spans="1:8" ht="15" customHeight="1" x14ac:dyDescent="0.25">
      <c r="A6" s="96"/>
      <c r="B6" s="103"/>
      <c r="C6" s="39" t="s">
        <v>10</v>
      </c>
      <c r="D6" s="13">
        <f t="shared" ref="D6" si="5">D11+D31+D41</f>
        <v>13397.7</v>
      </c>
      <c r="E6" s="13">
        <f t="shared" si="1"/>
        <v>0</v>
      </c>
      <c r="F6" s="13">
        <f t="shared" si="1"/>
        <v>13016.800000000001</v>
      </c>
      <c r="G6" s="13">
        <f>F6/D6*100</f>
        <v>97.156974704613489</v>
      </c>
      <c r="H6" s="149"/>
    </row>
    <row r="7" spans="1:8" ht="15" customHeight="1" x14ac:dyDescent="0.25">
      <c r="A7" s="96"/>
      <c r="B7" s="103"/>
      <c r="C7" s="38" t="s">
        <v>11</v>
      </c>
      <c r="D7" s="14">
        <f>SUM(D3:D5)</f>
        <v>384292.69999999995</v>
      </c>
      <c r="E7" s="14">
        <f>SUM(E3:E5)</f>
        <v>384292.69999999995</v>
      </c>
      <c r="F7" s="14">
        <f>SUM(F3:F5)</f>
        <v>374407.2</v>
      </c>
      <c r="G7" s="14">
        <f t="shared" si="2"/>
        <v>97.42761181776288</v>
      </c>
      <c r="H7" s="149"/>
    </row>
    <row r="8" spans="1:8" ht="15" customHeight="1" x14ac:dyDescent="0.25">
      <c r="A8" s="116" t="s">
        <v>12</v>
      </c>
      <c r="B8" s="103" t="s">
        <v>38</v>
      </c>
      <c r="C8" s="42" t="s">
        <v>7</v>
      </c>
      <c r="D8" s="15">
        <f t="shared" ref="D8" si="6">D13+D18+D23</f>
        <v>59.6</v>
      </c>
      <c r="E8" s="15">
        <f t="shared" ref="E8:F11" si="7">E13+E18+E23</f>
        <v>59.6</v>
      </c>
      <c r="F8" s="15">
        <f t="shared" si="7"/>
        <v>59.6</v>
      </c>
      <c r="G8" s="13">
        <f t="shared" si="2"/>
        <v>100</v>
      </c>
      <c r="H8" s="149"/>
    </row>
    <row r="9" spans="1:8" ht="15" customHeight="1" x14ac:dyDescent="0.25">
      <c r="A9" s="116"/>
      <c r="B9" s="103"/>
      <c r="C9" s="42" t="s">
        <v>8</v>
      </c>
      <c r="D9" s="15">
        <f t="shared" ref="D9" si="8">D14+D19+D24</f>
        <v>653</v>
      </c>
      <c r="E9" s="15">
        <f t="shared" si="7"/>
        <v>653</v>
      </c>
      <c r="F9" s="15">
        <f t="shared" si="7"/>
        <v>653</v>
      </c>
      <c r="G9" s="13">
        <f t="shared" si="2"/>
        <v>100</v>
      </c>
      <c r="H9" s="149"/>
    </row>
    <row r="10" spans="1:8" ht="15" customHeight="1" x14ac:dyDescent="0.25">
      <c r="A10" s="116"/>
      <c r="B10" s="103"/>
      <c r="C10" s="42" t="s">
        <v>9</v>
      </c>
      <c r="D10" s="15">
        <f t="shared" ref="D10" si="9">D15+D20+D25</f>
        <v>295218.69999999995</v>
      </c>
      <c r="E10" s="15">
        <f t="shared" si="7"/>
        <v>295218.69999999995</v>
      </c>
      <c r="F10" s="15">
        <f t="shared" si="7"/>
        <v>290678</v>
      </c>
      <c r="G10" s="13">
        <f t="shared" si="2"/>
        <v>98.461919925804182</v>
      </c>
      <c r="H10" s="149"/>
    </row>
    <row r="11" spans="1:8" ht="15" customHeight="1" x14ac:dyDescent="0.25">
      <c r="A11" s="116"/>
      <c r="B11" s="103"/>
      <c r="C11" s="39" t="s">
        <v>10</v>
      </c>
      <c r="D11" s="15">
        <f t="shared" ref="D11" si="10">D16+D21+D26</f>
        <v>13347.7</v>
      </c>
      <c r="E11" s="15">
        <f t="shared" si="7"/>
        <v>0</v>
      </c>
      <c r="F11" s="15">
        <f t="shared" si="7"/>
        <v>12756.1</v>
      </c>
      <c r="G11" s="13">
        <f>F11/D11*100</f>
        <v>95.567775721659913</v>
      </c>
      <c r="H11" s="149"/>
    </row>
    <row r="12" spans="1:8" ht="15" customHeight="1" x14ac:dyDescent="0.25">
      <c r="A12" s="116"/>
      <c r="B12" s="103"/>
      <c r="C12" s="38" t="s">
        <v>11</v>
      </c>
      <c r="D12" s="14">
        <f t="shared" ref="D12" si="11">SUM(D8:D11)</f>
        <v>309278.99999999994</v>
      </c>
      <c r="E12" s="14">
        <f t="shared" ref="E12:F12" si="12">SUM(E8:E11)</f>
        <v>295931.29999999993</v>
      </c>
      <c r="F12" s="14">
        <f t="shared" si="12"/>
        <v>304146.69999999995</v>
      </c>
      <c r="G12" s="14">
        <f t="shared" si="2"/>
        <v>102.77611729479106</v>
      </c>
      <c r="H12" s="149"/>
    </row>
    <row r="13" spans="1:8" x14ac:dyDescent="0.25">
      <c r="A13" s="118" t="s">
        <v>39</v>
      </c>
      <c r="B13" s="117" t="s">
        <v>40</v>
      </c>
      <c r="C13" s="42" t="s">
        <v>7</v>
      </c>
      <c r="D13" s="15">
        <v>59.6</v>
      </c>
      <c r="E13" s="15">
        <v>59.6</v>
      </c>
      <c r="F13" s="15">
        <v>59.6</v>
      </c>
      <c r="G13" s="13">
        <f t="shared" si="2"/>
        <v>100</v>
      </c>
      <c r="H13" s="152" t="s">
        <v>41</v>
      </c>
    </row>
    <row r="14" spans="1:8" x14ac:dyDescent="0.25">
      <c r="A14" s="118"/>
      <c r="B14" s="117"/>
      <c r="C14" s="42" t="s">
        <v>8</v>
      </c>
      <c r="D14" s="13">
        <v>653</v>
      </c>
      <c r="E14" s="13">
        <v>653</v>
      </c>
      <c r="F14" s="13">
        <v>653</v>
      </c>
      <c r="G14" s="13">
        <f t="shared" si="2"/>
        <v>100</v>
      </c>
      <c r="H14" s="153"/>
    </row>
    <row r="15" spans="1:8" x14ac:dyDescent="0.25">
      <c r="A15" s="118"/>
      <c r="B15" s="117"/>
      <c r="C15" s="42" t="s">
        <v>9</v>
      </c>
      <c r="D15" s="13">
        <v>125.8</v>
      </c>
      <c r="E15" s="13">
        <v>125.8</v>
      </c>
      <c r="F15" s="13">
        <v>125.8</v>
      </c>
      <c r="G15" s="13">
        <f t="shared" si="2"/>
        <v>100</v>
      </c>
      <c r="H15" s="153"/>
    </row>
    <row r="16" spans="1:8" x14ac:dyDescent="0.25">
      <c r="A16" s="118"/>
      <c r="B16" s="117"/>
      <c r="C16" s="39" t="s">
        <v>10</v>
      </c>
      <c r="D16" s="13">
        <v>0</v>
      </c>
      <c r="E16" s="13">
        <v>0</v>
      </c>
      <c r="F16" s="13">
        <v>0</v>
      </c>
      <c r="G16" s="13">
        <v>0</v>
      </c>
      <c r="H16" s="153"/>
    </row>
    <row r="17" spans="1:8" x14ac:dyDescent="0.25">
      <c r="A17" s="118"/>
      <c r="B17" s="117"/>
      <c r="C17" s="37" t="s">
        <v>11</v>
      </c>
      <c r="D17" s="13">
        <f t="shared" ref="D17" si="13">SUM(D13:D16)</f>
        <v>838.4</v>
      </c>
      <c r="E17" s="13">
        <f t="shared" ref="E17:F17" si="14">SUM(E13:E16)</f>
        <v>838.4</v>
      </c>
      <c r="F17" s="13">
        <f t="shared" si="14"/>
        <v>838.4</v>
      </c>
      <c r="G17" s="13">
        <f t="shared" si="2"/>
        <v>100</v>
      </c>
      <c r="H17" s="154"/>
    </row>
    <row r="18" spans="1:8" x14ac:dyDescent="0.25">
      <c r="A18" s="118" t="s">
        <v>15</v>
      </c>
      <c r="B18" s="117" t="s">
        <v>42</v>
      </c>
      <c r="C18" s="42" t="s">
        <v>7</v>
      </c>
      <c r="D18" s="15">
        <v>0</v>
      </c>
      <c r="E18" s="15">
        <v>0</v>
      </c>
      <c r="F18" s="15">
        <v>0</v>
      </c>
      <c r="G18" s="13">
        <v>0</v>
      </c>
      <c r="H18" s="114" t="s">
        <v>43</v>
      </c>
    </row>
    <row r="19" spans="1:8" x14ac:dyDescent="0.25">
      <c r="A19" s="118"/>
      <c r="B19" s="117"/>
      <c r="C19" s="42" t="s">
        <v>8</v>
      </c>
      <c r="D19" s="15">
        <v>0</v>
      </c>
      <c r="E19" s="15">
        <v>0</v>
      </c>
      <c r="F19" s="15">
        <v>0</v>
      </c>
      <c r="G19" s="13">
        <v>0</v>
      </c>
      <c r="H19" s="114"/>
    </row>
    <row r="20" spans="1:8" x14ac:dyDescent="0.25">
      <c r="A20" s="118"/>
      <c r="B20" s="117"/>
      <c r="C20" s="42" t="s">
        <v>9</v>
      </c>
      <c r="D20" s="15">
        <v>264631.3</v>
      </c>
      <c r="E20" s="15">
        <v>264631.3</v>
      </c>
      <c r="F20" s="15">
        <v>264572.90000000002</v>
      </c>
      <c r="G20" s="13">
        <f t="shared" si="2"/>
        <v>99.977931559872175</v>
      </c>
      <c r="H20" s="114"/>
    </row>
    <row r="21" spans="1:8" x14ac:dyDescent="0.25">
      <c r="A21" s="118"/>
      <c r="B21" s="117"/>
      <c r="C21" s="39" t="s">
        <v>10</v>
      </c>
      <c r="D21" s="15">
        <v>13347.7</v>
      </c>
      <c r="E21" s="15">
        <v>0</v>
      </c>
      <c r="F21" s="15">
        <v>12756.1</v>
      </c>
      <c r="G21" s="13">
        <f>F21/D21*100</f>
        <v>95.567775721659913</v>
      </c>
      <c r="H21" s="114"/>
    </row>
    <row r="22" spans="1:8" x14ac:dyDescent="0.25">
      <c r="A22" s="118"/>
      <c r="B22" s="117"/>
      <c r="C22" s="37" t="s">
        <v>11</v>
      </c>
      <c r="D22" s="13">
        <f t="shared" ref="D22" si="15">SUM(D18:D21)</f>
        <v>277979</v>
      </c>
      <c r="E22" s="13">
        <f t="shared" ref="E22" si="16">SUM(E18:E21)</f>
        <v>264631.3</v>
      </c>
      <c r="F22" s="13">
        <f>F20</f>
        <v>264572.90000000002</v>
      </c>
      <c r="G22" s="13">
        <f t="shared" si="2"/>
        <v>99.977931559872175</v>
      </c>
      <c r="H22" s="114"/>
    </row>
    <row r="23" spans="1:8" ht="66.95" customHeight="1" x14ac:dyDescent="0.25">
      <c r="A23" s="118" t="s">
        <v>44</v>
      </c>
      <c r="B23" s="117" t="s">
        <v>45</v>
      </c>
      <c r="C23" s="42" t="s">
        <v>7</v>
      </c>
      <c r="D23" s="15">
        <v>0</v>
      </c>
      <c r="E23" s="15">
        <v>0</v>
      </c>
      <c r="F23" s="15">
        <v>0</v>
      </c>
      <c r="G23" s="13">
        <v>0</v>
      </c>
      <c r="H23" s="117" t="s">
        <v>284</v>
      </c>
    </row>
    <row r="24" spans="1:8" ht="66.95" customHeight="1" x14ac:dyDescent="0.25">
      <c r="A24" s="118"/>
      <c r="B24" s="117"/>
      <c r="C24" s="42" t="s">
        <v>8</v>
      </c>
      <c r="D24" s="15">
        <v>0</v>
      </c>
      <c r="E24" s="15">
        <v>0</v>
      </c>
      <c r="F24" s="15">
        <v>0</v>
      </c>
      <c r="G24" s="13">
        <v>0</v>
      </c>
      <c r="H24" s="117"/>
    </row>
    <row r="25" spans="1:8" ht="66.95" customHeight="1" x14ac:dyDescent="0.25">
      <c r="A25" s="118"/>
      <c r="B25" s="117"/>
      <c r="C25" s="42" t="s">
        <v>9</v>
      </c>
      <c r="D25" s="15">
        <v>30461.599999999999</v>
      </c>
      <c r="E25" s="15">
        <v>30461.599999999999</v>
      </c>
      <c r="F25" s="15">
        <v>25979.3</v>
      </c>
      <c r="G25" s="13">
        <f t="shared" si="2"/>
        <v>85.285408514326235</v>
      </c>
      <c r="H25" s="117"/>
    </row>
    <row r="26" spans="1:8" ht="66.95" customHeight="1" x14ac:dyDescent="0.25">
      <c r="A26" s="118"/>
      <c r="B26" s="117"/>
      <c r="C26" s="39" t="s">
        <v>10</v>
      </c>
      <c r="D26" s="15">
        <v>0</v>
      </c>
      <c r="E26" s="15">
        <v>0</v>
      </c>
      <c r="F26" s="15">
        <v>0</v>
      </c>
      <c r="G26" s="13">
        <v>0</v>
      </c>
      <c r="H26" s="117"/>
    </row>
    <row r="27" spans="1:8" ht="66.95" customHeight="1" x14ac:dyDescent="0.25">
      <c r="A27" s="118"/>
      <c r="B27" s="117"/>
      <c r="C27" s="37" t="s">
        <v>11</v>
      </c>
      <c r="D27" s="13">
        <f t="shared" ref="D27" si="17">SUM(D23:D26)</f>
        <v>30461.599999999999</v>
      </c>
      <c r="E27" s="13">
        <f t="shared" ref="E27:F27" si="18">SUM(E23:E26)</f>
        <v>30461.599999999999</v>
      </c>
      <c r="F27" s="13">
        <f t="shared" si="18"/>
        <v>25979.3</v>
      </c>
      <c r="G27" s="13">
        <f t="shared" si="2"/>
        <v>85.285408514326235</v>
      </c>
      <c r="H27" s="114"/>
    </row>
    <row r="28" spans="1:8" x14ac:dyDescent="0.25">
      <c r="A28" s="116" t="s">
        <v>17</v>
      </c>
      <c r="B28" s="103" t="s">
        <v>46</v>
      </c>
      <c r="C28" s="42" t="s">
        <v>7</v>
      </c>
      <c r="D28" s="15">
        <f t="shared" ref="D28" si="19">D33</f>
        <v>0</v>
      </c>
      <c r="E28" s="15">
        <f t="shared" ref="E28:F31" si="20">E33</f>
        <v>0</v>
      </c>
      <c r="F28" s="15">
        <f t="shared" si="20"/>
        <v>0</v>
      </c>
      <c r="G28" s="13">
        <v>0</v>
      </c>
      <c r="H28" s="150"/>
    </row>
    <row r="29" spans="1:8" x14ac:dyDescent="0.25">
      <c r="A29" s="116"/>
      <c r="B29" s="103"/>
      <c r="C29" s="42" t="s">
        <v>8</v>
      </c>
      <c r="D29" s="15">
        <f t="shared" ref="D29" si="21">D34</f>
        <v>0</v>
      </c>
      <c r="E29" s="15">
        <f t="shared" si="20"/>
        <v>0</v>
      </c>
      <c r="F29" s="15">
        <f t="shared" si="20"/>
        <v>0</v>
      </c>
      <c r="G29" s="13">
        <v>0</v>
      </c>
      <c r="H29" s="150"/>
    </row>
    <row r="30" spans="1:8" x14ac:dyDescent="0.25">
      <c r="A30" s="116"/>
      <c r="B30" s="103"/>
      <c r="C30" s="42" t="s">
        <v>9</v>
      </c>
      <c r="D30" s="15">
        <f t="shared" ref="D30" si="22">D35</f>
        <v>87963.8</v>
      </c>
      <c r="E30" s="15">
        <f t="shared" si="20"/>
        <v>87963.8</v>
      </c>
      <c r="F30" s="15">
        <f t="shared" si="20"/>
        <v>82619</v>
      </c>
      <c r="G30" s="13">
        <f t="shared" si="2"/>
        <v>93.923864135019173</v>
      </c>
      <c r="H30" s="150"/>
    </row>
    <row r="31" spans="1:8" x14ac:dyDescent="0.25">
      <c r="A31" s="116"/>
      <c r="B31" s="103"/>
      <c r="C31" s="39" t="s">
        <v>10</v>
      </c>
      <c r="D31" s="15">
        <f t="shared" ref="D31" si="23">D36</f>
        <v>50</v>
      </c>
      <c r="E31" s="15">
        <f t="shared" si="20"/>
        <v>0</v>
      </c>
      <c r="F31" s="15">
        <v>260.7</v>
      </c>
      <c r="G31" s="13">
        <f>F31/D31*100</f>
        <v>521.4</v>
      </c>
      <c r="H31" s="150"/>
    </row>
    <row r="32" spans="1:8" x14ac:dyDescent="0.25">
      <c r="A32" s="116"/>
      <c r="B32" s="103"/>
      <c r="C32" s="38" t="s">
        <v>11</v>
      </c>
      <c r="D32" s="14">
        <f t="shared" ref="D32" si="24">SUM(D28:D31)</f>
        <v>88013.8</v>
      </c>
      <c r="E32" s="14">
        <f t="shared" ref="E32:F32" si="25">SUM(E28:E31)</f>
        <v>87963.8</v>
      </c>
      <c r="F32" s="14">
        <f t="shared" si="25"/>
        <v>82879.7</v>
      </c>
      <c r="G32" s="14">
        <f t="shared" si="2"/>
        <v>94.220236051648513</v>
      </c>
      <c r="H32" s="151"/>
    </row>
    <row r="33" spans="1:8" ht="15" customHeight="1" x14ac:dyDescent="0.25">
      <c r="A33" s="118" t="s">
        <v>21</v>
      </c>
      <c r="B33" s="117" t="s">
        <v>47</v>
      </c>
      <c r="C33" s="42" t="s">
        <v>7</v>
      </c>
      <c r="D33" s="15">
        <v>0</v>
      </c>
      <c r="E33" s="15">
        <v>0</v>
      </c>
      <c r="F33" s="15">
        <v>0</v>
      </c>
      <c r="G33" s="13">
        <v>0</v>
      </c>
      <c r="H33" s="117" t="s">
        <v>48</v>
      </c>
    </row>
    <row r="34" spans="1:8" ht="15" customHeight="1" x14ac:dyDescent="0.25">
      <c r="A34" s="118"/>
      <c r="B34" s="117"/>
      <c r="C34" s="42" t="s">
        <v>8</v>
      </c>
      <c r="D34" s="15">
        <v>0</v>
      </c>
      <c r="E34" s="15">
        <v>0</v>
      </c>
      <c r="F34" s="15">
        <v>0</v>
      </c>
      <c r="G34" s="13">
        <v>0</v>
      </c>
      <c r="H34" s="117"/>
    </row>
    <row r="35" spans="1:8" ht="15" customHeight="1" x14ac:dyDescent="0.25">
      <c r="A35" s="118"/>
      <c r="B35" s="117"/>
      <c r="C35" s="42" t="s">
        <v>9</v>
      </c>
      <c r="D35" s="15">
        <v>87963.8</v>
      </c>
      <c r="E35" s="15">
        <v>87963.8</v>
      </c>
      <c r="F35" s="15">
        <v>82619</v>
      </c>
      <c r="G35" s="13">
        <f t="shared" si="2"/>
        <v>93.923864135019173</v>
      </c>
      <c r="H35" s="117"/>
    </row>
    <row r="36" spans="1:8" ht="15" customHeight="1" x14ac:dyDescent="0.25">
      <c r="A36" s="118"/>
      <c r="B36" s="117"/>
      <c r="C36" s="39" t="s">
        <v>10</v>
      </c>
      <c r="D36" s="15">
        <v>50</v>
      </c>
      <c r="E36" s="15">
        <v>0</v>
      </c>
      <c r="F36" s="15">
        <v>50</v>
      </c>
      <c r="G36" s="13">
        <f>F36/D36*100</f>
        <v>100</v>
      </c>
      <c r="H36" s="117"/>
    </row>
    <row r="37" spans="1:8" ht="15" customHeight="1" x14ac:dyDescent="0.25">
      <c r="A37" s="118"/>
      <c r="B37" s="117"/>
      <c r="C37" s="37" t="s">
        <v>11</v>
      </c>
      <c r="D37" s="13">
        <f t="shared" ref="D37" si="26">SUM(D33:D36)</f>
        <v>88013.8</v>
      </c>
      <c r="E37" s="13">
        <f t="shared" ref="E37" si="27">SUM(E33:E36)</f>
        <v>87963.8</v>
      </c>
      <c r="F37" s="13">
        <f>F35</f>
        <v>82619</v>
      </c>
      <c r="G37" s="13">
        <f t="shared" si="2"/>
        <v>93.923864135019173</v>
      </c>
      <c r="H37" s="155"/>
    </row>
    <row r="38" spans="1:8" ht="15" customHeight="1" x14ac:dyDescent="0.25">
      <c r="A38" s="116" t="s">
        <v>25</v>
      </c>
      <c r="B38" s="103" t="s">
        <v>49</v>
      </c>
      <c r="C38" s="42" t="s">
        <v>7</v>
      </c>
      <c r="D38" s="15">
        <f t="shared" ref="D38" si="28">D43</f>
        <v>0</v>
      </c>
      <c r="E38" s="15">
        <f t="shared" ref="E38:F41" si="29">E43</f>
        <v>0</v>
      </c>
      <c r="F38" s="15">
        <f t="shared" si="29"/>
        <v>0</v>
      </c>
      <c r="G38" s="13">
        <v>0</v>
      </c>
      <c r="H38" s="122"/>
    </row>
    <row r="39" spans="1:8" ht="15" customHeight="1" x14ac:dyDescent="0.25">
      <c r="A39" s="116"/>
      <c r="B39" s="103"/>
      <c r="C39" s="42" t="s">
        <v>8</v>
      </c>
      <c r="D39" s="15">
        <f t="shared" ref="D39" si="30">D44</f>
        <v>397.6</v>
      </c>
      <c r="E39" s="15">
        <f t="shared" si="29"/>
        <v>397.6</v>
      </c>
      <c r="F39" s="15">
        <f t="shared" si="29"/>
        <v>397.6</v>
      </c>
      <c r="G39" s="13">
        <f t="shared" si="2"/>
        <v>100</v>
      </c>
      <c r="H39" s="122"/>
    </row>
    <row r="40" spans="1:8" ht="15" customHeight="1" x14ac:dyDescent="0.25">
      <c r="A40" s="116"/>
      <c r="B40" s="103"/>
      <c r="C40" s="42" t="s">
        <v>9</v>
      </c>
      <c r="D40" s="15">
        <f t="shared" ref="D40" si="31">D45</f>
        <v>0</v>
      </c>
      <c r="E40" s="15">
        <f t="shared" si="29"/>
        <v>0</v>
      </c>
      <c r="F40" s="15">
        <f t="shared" si="29"/>
        <v>0</v>
      </c>
      <c r="G40" s="13">
        <v>0</v>
      </c>
      <c r="H40" s="122"/>
    </row>
    <row r="41" spans="1:8" ht="15" customHeight="1" x14ac:dyDescent="0.25">
      <c r="A41" s="116"/>
      <c r="B41" s="103"/>
      <c r="C41" s="39" t="s">
        <v>10</v>
      </c>
      <c r="D41" s="15">
        <f t="shared" ref="D41" si="32">D46</f>
        <v>0</v>
      </c>
      <c r="E41" s="15">
        <f t="shared" si="29"/>
        <v>0</v>
      </c>
      <c r="F41" s="15">
        <f t="shared" si="29"/>
        <v>0</v>
      </c>
      <c r="G41" s="13">
        <v>0</v>
      </c>
      <c r="H41" s="122"/>
    </row>
    <row r="42" spans="1:8" ht="15" customHeight="1" x14ac:dyDescent="0.25">
      <c r="A42" s="116"/>
      <c r="B42" s="103"/>
      <c r="C42" s="38" t="s">
        <v>11</v>
      </c>
      <c r="D42" s="14">
        <f t="shared" ref="D42" si="33">SUM(D38:D41)</f>
        <v>397.6</v>
      </c>
      <c r="E42" s="14">
        <f t="shared" ref="E42:F42" si="34">SUM(E38:E41)</f>
        <v>397.6</v>
      </c>
      <c r="F42" s="14">
        <f t="shared" si="34"/>
        <v>397.6</v>
      </c>
      <c r="G42" s="14">
        <f t="shared" si="2"/>
        <v>100</v>
      </c>
      <c r="H42" s="122"/>
    </row>
    <row r="43" spans="1:8" ht="15" customHeight="1" x14ac:dyDescent="0.25">
      <c r="A43" s="118" t="s">
        <v>27</v>
      </c>
      <c r="B43" s="117" t="s">
        <v>50</v>
      </c>
      <c r="C43" s="42" t="s">
        <v>7</v>
      </c>
      <c r="D43" s="15">
        <v>0</v>
      </c>
      <c r="E43" s="15">
        <v>0</v>
      </c>
      <c r="F43" s="15">
        <v>0</v>
      </c>
      <c r="G43" s="13">
        <v>0</v>
      </c>
      <c r="H43" s="117" t="s">
        <v>234</v>
      </c>
    </row>
    <row r="44" spans="1:8" ht="15" customHeight="1" x14ac:dyDescent="0.25">
      <c r="A44" s="118"/>
      <c r="B44" s="117"/>
      <c r="C44" s="42" t="s">
        <v>8</v>
      </c>
      <c r="D44" s="15">
        <v>397.6</v>
      </c>
      <c r="E44" s="15">
        <v>397.6</v>
      </c>
      <c r="F44" s="15">
        <v>397.6</v>
      </c>
      <c r="G44" s="13">
        <f t="shared" si="2"/>
        <v>100</v>
      </c>
      <c r="H44" s="117"/>
    </row>
    <row r="45" spans="1:8" ht="15" customHeight="1" x14ac:dyDescent="0.25">
      <c r="A45" s="118"/>
      <c r="B45" s="117"/>
      <c r="C45" s="42" t="s">
        <v>9</v>
      </c>
      <c r="D45" s="15">
        <v>0</v>
      </c>
      <c r="E45" s="15">
        <v>0</v>
      </c>
      <c r="F45" s="15">
        <v>0</v>
      </c>
      <c r="G45" s="13">
        <v>0</v>
      </c>
      <c r="H45" s="117"/>
    </row>
    <row r="46" spans="1:8" ht="15" customHeight="1" x14ac:dyDescent="0.25">
      <c r="A46" s="118"/>
      <c r="B46" s="117"/>
      <c r="C46" s="39" t="s">
        <v>10</v>
      </c>
      <c r="D46" s="15">
        <v>0</v>
      </c>
      <c r="E46" s="15">
        <v>0</v>
      </c>
      <c r="F46" s="15">
        <v>0</v>
      </c>
      <c r="G46" s="13">
        <v>0</v>
      </c>
      <c r="H46" s="117"/>
    </row>
    <row r="47" spans="1:8" x14ac:dyDescent="0.25">
      <c r="A47" s="118"/>
      <c r="B47" s="117"/>
      <c r="C47" s="37" t="s">
        <v>11</v>
      </c>
      <c r="D47" s="13">
        <f t="shared" ref="D47" si="35">SUM(D43:D46)</f>
        <v>397.6</v>
      </c>
      <c r="E47" s="13">
        <f t="shared" ref="E47:F47" si="36">SUM(E43:E46)</f>
        <v>397.6</v>
      </c>
      <c r="F47" s="13">
        <f t="shared" si="36"/>
        <v>397.6</v>
      </c>
      <c r="G47" s="13">
        <f t="shared" si="2"/>
        <v>100</v>
      </c>
      <c r="H47" s="155"/>
    </row>
  </sheetData>
  <mergeCells count="31">
    <mergeCell ref="A43:A47"/>
    <mergeCell ref="B43:B47"/>
    <mergeCell ref="H43:H47"/>
    <mergeCell ref="A33:A37"/>
    <mergeCell ref="B33:B37"/>
    <mergeCell ref="H33:H37"/>
    <mergeCell ref="A38:A42"/>
    <mergeCell ref="B38:B42"/>
    <mergeCell ref="H38:H42"/>
    <mergeCell ref="A18:A22"/>
    <mergeCell ref="B18:B22"/>
    <mergeCell ref="H18:H22"/>
    <mergeCell ref="A13:A17"/>
    <mergeCell ref="B13:B17"/>
    <mergeCell ref="H13:H17"/>
    <mergeCell ref="A23:A27"/>
    <mergeCell ref="B23:B27"/>
    <mergeCell ref="H23:H27"/>
    <mergeCell ref="A28:A32"/>
    <mergeCell ref="B28:B32"/>
    <mergeCell ref="H28:H32"/>
    <mergeCell ref="A8:A12"/>
    <mergeCell ref="B8:B12"/>
    <mergeCell ref="A1:B2"/>
    <mergeCell ref="C1:C2"/>
    <mergeCell ref="H1:H2"/>
    <mergeCell ref="D1:G1"/>
    <mergeCell ref="A3:A7"/>
    <mergeCell ref="B3:B7"/>
    <mergeCell ref="H3:H7"/>
    <mergeCell ref="H8:H12"/>
  </mergeCells>
  <pageMargins left="0.7" right="0.7" top="0.75" bottom="0.75" header="0.3" footer="0.3"/>
  <pageSetup paperSize="9" scale="78" fitToHeight="0" orientation="landscape" r:id="rId1"/>
  <rowBreaks count="1" manualBreakCount="1">
    <brk id="22"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72"/>
  <sheetViews>
    <sheetView topLeftCell="A38" zoomScaleNormal="100" workbookViewId="0">
      <selection activeCell="H53" sqref="H53:H57"/>
    </sheetView>
  </sheetViews>
  <sheetFormatPr defaultRowHeight="15" x14ac:dyDescent="0.25"/>
  <cols>
    <col min="1" max="1" width="4.85546875" bestFit="1" customWidth="1"/>
    <col min="2" max="2" width="36.5703125" customWidth="1"/>
    <col min="3" max="3" width="19.140625" bestFit="1" customWidth="1"/>
    <col min="4" max="4" width="14.5703125" style="68" customWidth="1"/>
    <col min="5" max="7" width="12.85546875" customWidth="1"/>
    <col min="8" max="8" width="62.28515625" customWidth="1"/>
  </cols>
  <sheetData>
    <row r="1" spans="1:8" ht="15" customHeight="1" x14ac:dyDescent="0.25">
      <c r="A1" s="95" t="s">
        <v>0</v>
      </c>
      <c r="B1" s="95"/>
      <c r="C1" s="95" t="s">
        <v>1</v>
      </c>
      <c r="D1" s="98" t="s">
        <v>243</v>
      </c>
      <c r="E1" s="99"/>
      <c r="F1" s="99"/>
      <c r="G1" s="100"/>
      <c r="H1" s="96" t="s">
        <v>2</v>
      </c>
    </row>
    <row r="2" spans="1:8" ht="38.25" x14ac:dyDescent="0.25">
      <c r="A2" s="95"/>
      <c r="B2" s="95"/>
      <c r="C2" s="95"/>
      <c r="D2" s="70" t="s">
        <v>244</v>
      </c>
      <c r="E2" s="4" t="s">
        <v>276</v>
      </c>
      <c r="F2" s="4" t="s">
        <v>4</v>
      </c>
      <c r="G2" s="4" t="s">
        <v>5</v>
      </c>
      <c r="H2" s="97"/>
    </row>
    <row r="3" spans="1:8" x14ac:dyDescent="0.25">
      <c r="A3" s="96" t="s">
        <v>51</v>
      </c>
      <c r="B3" s="103" t="s">
        <v>52</v>
      </c>
      <c r="C3" s="48" t="s">
        <v>7</v>
      </c>
      <c r="D3" s="13">
        <f t="shared" ref="D3" si="0">D8+D38</f>
        <v>138.30000000000001</v>
      </c>
      <c r="E3" s="13">
        <f t="shared" ref="E3:F6" si="1">E8+E38</f>
        <v>138.30000000000001</v>
      </c>
      <c r="F3" s="13">
        <f t="shared" si="1"/>
        <v>138.30000000000001</v>
      </c>
      <c r="G3" s="13">
        <f t="shared" ref="G3:G72" si="2">F3/E3*100</f>
        <v>100</v>
      </c>
      <c r="H3" s="149"/>
    </row>
    <row r="4" spans="1:8" x14ac:dyDescent="0.25">
      <c r="A4" s="96"/>
      <c r="B4" s="103"/>
      <c r="C4" s="48" t="s">
        <v>8</v>
      </c>
      <c r="D4" s="13">
        <f t="shared" ref="D4" si="3">D9+D39</f>
        <v>8062</v>
      </c>
      <c r="E4" s="13">
        <f t="shared" si="1"/>
        <v>8062</v>
      </c>
      <c r="F4" s="13">
        <f t="shared" si="1"/>
        <v>8062</v>
      </c>
      <c r="G4" s="13">
        <f t="shared" si="2"/>
        <v>100</v>
      </c>
      <c r="H4" s="149"/>
    </row>
    <row r="5" spans="1:8" x14ac:dyDescent="0.25">
      <c r="A5" s="96"/>
      <c r="B5" s="103"/>
      <c r="C5" s="48" t="s">
        <v>9</v>
      </c>
      <c r="D5" s="13">
        <f>D10+D40</f>
        <v>461916.5</v>
      </c>
      <c r="E5" s="13">
        <f>E10+E40</f>
        <v>461916.5</v>
      </c>
      <c r="F5" s="13">
        <f>F10+F40</f>
        <v>279974.59999999998</v>
      </c>
      <c r="G5" s="13">
        <f t="shared" si="2"/>
        <v>60.61151744958233</v>
      </c>
      <c r="H5" s="149"/>
    </row>
    <row r="6" spans="1:8" x14ac:dyDescent="0.25">
      <c r="A6" s="96"/>
      <c r="B6" s="103"/>
      <c r="C6" s="67" t="s">
        <v>10</v>
      </c>
      <c r="D6" s="13">
        <f>D11+D41</f>
        <v>11850</v>
      </c>
      <c r="E6" s="13">
        <v>0</v>
      </c>
      <c r="F6" s="13">
        <f t="shared" si="1"/>
        <v>15150.7</v>
      </c>
      <c r="G6" s="13">
        <f>F6/D6*100</f>
        <v>127.85400843881858</v>
      </c>
      <c r="H6" s="149"/>
    </row>
    <row r="7" spans="1:8" x14ac:dyDescent="0.25">
      <c r="A7" s="96"/>
      <c r="B7" s="103"/>
      <c r="C7" s="44" t="s">
        <v>11</v>
      </c>
      <c r="D7" s="14">
        <f>SUM(D3:D6)</f>
        <v>481966.8</v>
      </c>
      <c r="E7" s="14">
        <f>SUM(E3:E5)</f>
        <v>470116.8</v>
      </c>
      <c r="F7" s="14">
        <f>F3+F4+F5</f>
        <v>288174.89999999997</v>
      </c>
      <c r="G7" s="14">
        <f>F7/E7*100</f>
        <v>61.298575162597878</v>
      </c>
      <c r="H7" s="149"/>
    </row>
    <row r="8" spans="1:8" x14ac:dyDescent="0.25">
      <c r="A8" s="116" t="s">
        <v>12</v>
      </c>
      <c r="B8" s="103" t="s">
        <v>53</v>
      </c>
      <c r="C8" s="48" t="s">
        <v>7</v>
      </c>
      <c r="D8" s="15">
        <f t="shared" ref="D8" si="4">D13+D18+D23+D28+D33</f>
        <v>0</v>
      </c>
      <c r="E8" s="15">
        <f t="shared" ref="E8:F11" si="5">E13+E18+E23+E28+E33</f>
        <v>0</v>
      </c>
      <c r="F8" s="15">
        <f t="shared" si="5"/>
        <v>0</v>
      </c>
      <c r="G8" s="13">
        <v>0</v>
      </c>
      <c r="H8" s="149"/>
    </row>
    <row r="9" spans="1:8" x14ac:dyDescent="0.25">
      <c r="A9" s="116"/>
      <c r="B9" s="103"/>
      <c r="C9" s="48" t="s">
        <v>8</v>
      </c>
      <c r="D9" s="15">
        <f t="shared" ref="D9" si="6">D14+D19+D24+D29+D34</f>
        <v>1028.8</v>
      </c>
      <c r="E9" s="15">
        <f t="shared" si="5"/>
        <v>1028.8</v>
      </c>
      <c r="F9" s="15">
        <f t="shared" si="5"/>
        <v>1028.8</v>
      </c>
      <c r="G9" s="13">
        <f t="shared" si="2"/>
        <v>100</v>
      </c>
      <c r="H9" s="149"/>
    </row>
    <row r="10" spans="1:8" x14ac:dyDescent="0.25">
      <c r="A10" s="116"/>
      <c r="B10" s="103"/>
      <c r="C10" s="48" t="s">
        <v>9</v>
      </c>
      <c r="D10" s="15">
        <f t="shared" ref="D10" si="7">D15+D20+D25+D30+D35</f>
        <v>67939.3</v>
      </c>
      <c r="E10" s="15">
        <f t="shared" si="5"/>
        <v>67939.3</v>
      </c>
      <c r="F10" s="15">
        <f t="shared" si="5"/>
        <v>67655</v>
      </c>
      <c r="G10" s="13">
        <f t="shared" si="2"/>
        <v>99.581538226034112</v>
      </c>
      <c r="H10" s="149"/>
    </row>
    <row r="11" spans="1:8" x14ac:dyDescent="0.25">
      <c r="A11" s="116"/>
      <c r="B11" s="103"/>
      <c r="C11" s="47" t="s">
        <v>10</v>
      </c>
      <c r="D11" s="15">
        <f t="shared" ref="D11" si="8">D16+D21+D26+D31+D36</f>
        <v>8500</v>
      </c>
      <c r="E11" s="15">
        <f t="shared" si="5"/>
        <v>0</v>
      </c>
      <c r="F11" s="15">
        <f t="shared" si="5"/>
        <v>11092.2</v>
      </c>
      <c r="G11" s="13">
        <f>F11/D11*100</f>
        <v>130.4964705882353</v>
      </c>
      <c r="H11" s="149"/>
    </row>
    <row r="12" spans="1:8" x14ac:dyDescent="0.25">
      <c r="A12" s="116"/>
      <c r="B12" s="103"/>
      <c r="C12" s="44" t="s">
        <v>11</v>
      </c>
      <c r="D12" s="14">
        <f t="shared" ref="D12" si="9">SUM(D8:D11)</f>
        <v>77468.100000000006</v>
      </c>
      <c r="E12" s="14">
        <f t="shared" ref="E12:F12" si="10">SUM(E8:E11)</f>
        <v>68968.100000000006</v>
      </c>
      <c r="F12" s="14">
        <f t="shared" si="10"/>
        <v>79776</v>
      </c>
      <c r="G12" s="14">
        <f t="shared" si="2"/>
        <v>115.67086812598868</v>
      </c>
      <c r="H12" s="149"/>
    </row>
    <row r="13" spans="1:8" ht="20.100000000000001" customHeight="1" x14ac:dyDescent="0.25">
      <c r="A13" s="118" t="s">
        <v>31</v>
      </c>
      <c r="B13" s="117" t="s">
        <v>54</v>
      </c>
      <c r="C13" s="48" t="s">
        <v>7</v>
      </c>
      <c r="D13" s="15">
        <v>0</v>
      </c>
      <c r="E13" s="15">
        <v>0</v>
      </c>
      <c r="F13" s="15">
        <v>0</v>
      </c>
      <c r="G13" s="13">
        <v>0</v>
      </c>
      <c r="H13" s="117" t="s">
        <v>249</v>
      </c>
    </row>
    <row r="14" spans="1:8" ht="20.100000000000001" customHeight="1" x14ac:dyDescent="0.25">
      <c r="A14" s="118"/>
      <c r="B14" s="117"/>
      <c r="C14" s="48" t="s">
        <v>8</v>
      </c>
      <c r="D14" s="13">
        <v>0</v>
      </c>
      <c r="E14" s="13">
        <v>0</v>
      </c>
      <c r="F14" s="13">
        <v>0</v>
      </c>
      <c r="G14" s="13">
        <v>0</v>
      </c>
      <c r="H14" s="117"/>
    </row>
    <row r="15" spans="1:8" ht="20.100000000000001" customHeight="1" x14ac:dyDescent="0.25">
      <c r="A15" s="118"/>
      <c r="B15" s="117"/>
      <c r="C15" s="48" t="s">
        <v>9</v>
      </c>
      <c r="D15" s="13">
        <v>359.4</v>
      </c>
      <c r="E15" s="13">
        <v>359.4</v>
      </c>
      <c r="F15" s="13">
        <v>359.4</v>
      </c>
      <c r="G15" s="13">
        <f t="shared" si="2"/>
        <v>100</v>
      </c>
      <c r="H15" s="117"/>
    </row>
    <row r="16" spans="1:8" ht="20.100000000000001" customHeight="1" x14ac:dyDescent="0.25">
      <c r="A16" s="118"/>
      <c r="B16" s="117"/>
      <c r="C16" s="47" t="s">
        <v>10</v>
      </c>
      <c r="D16" s="13">
        <v>0</v>
      </c>
      <c r="E16" s="13">
        <v>0</v>
      </c>
      <c r="F16" s="13">
        <v>0</v>
      </c>
      <c r="G16" s="13">
        <v>0</v>
      </c>
      <c r="H16" s="117"/>
    </row>
    <row r="17" spans="1:8" ht="20.100000000000001" customHeight="1" x14ac:dyDescent="0.25">
      <c r="A17" s="118"/>
      <c r="B17" s="117"/>
      <c r="C17" s="43" t="s">
        <v>11</v>
      </c>
      <c r="D17" s="13">
        <f t="shared" ref="D17" si="11">SUM(D13:D16)</f>
        <v>359.4</v>
      </c>
      <c r="E17" s="13">
        <f t="shared" ref="E17:F17" si="12">SUM(E13:E16)</f>
        <v>359.4</v>
      </c>
      <c r="F17" s="13">
        <f t="shared" si="12"/>
        <v>359.4</v>
      </c>
      <c r="G17" s="13">
        <f t="shared" si="2"/>
        <v>100</v>
      </c>
      <c r="H17" s="117"/>
    </row>
    <row r="18" spans="1:8" x14ac:dyDescent="0.25">
      <c r="A18" s="118" t="s">
        <v>33</v>
      </c>
      <c r="B18" s="117" t="s">
        <v>55</v>
      </c>
      <c r="C18" s="48" t="s">
        <v>7</v>
      </c>
      <c r="D18" s="13">
        <v>0</v>
      </c>
      <c r="E18" s="13">
        <v>0</v>
      </c>
      <c r="F18" s="13">
        <v>0</v>
      </c>
      <c r="G18" s="13">
        <v>0</v>
      </c>
      <c r="H18" s="117" t="s">
        <v>285</v>
      </c>
    </row>
    <row r="19" spans="1:8" x14ac:dyDescent="0.25">
      <c r="A19" s="118"/>
      <c r="B19" s="117"/>
      <c r="C19" s="48" t="s">
        <v>8</v>
      </c>
      <c r="D19" s="13">
        <v>0</v>
      </c>
      <c r="E19" s="13">
        <v>0</v>
      </c>
      <c r="F19" s="13">
        <v>0</v>
      </c>
      <c r="G19" s="13">
        <v>0</v>
      </c>
      <c r="H19" s="117"/>
    </row>
    <row r="20" spans="1:8" x14ac:dyDescent="0.25">
      <c r="A20" s="118"/>
      <c r="B20" s="117"/>
      <c r="C20" s="48" t="s">
        <v>9</v>
      </c>
      <c r="D20" s="13">
        <v>2580</v>
      </c>
      <c r="E20" s="13">
        <v>2580</v>
      </c>
      <c r="F20" s="13">
        <v>2535.6999999999998</v>
      </c>
      <c r="G20" s="13">
        <f t="shared" si="2"/>
        <v>98.282945736434101</v>
      </c>
      <c r="H20" s="117"/>
    </row>
    <row r="21" spans="1:8" x14ac:dyDescent="0.25">
      <c r="A21" s="118"/>
      <c r="B21" s="117"/>
      <c r="C21" s="47" t="s">
        <v>10</v>
      </c>
      <c r="D21" s="13">
        <v>0</v>
      </c>
      <c r="E21" s="13">
        <v>0</v>
      </c>
      <c r="F21" s="13">
        <v>0</v>
      </c>
      <c r="G21" s="13">
        <v>0</v>
      </c>
      <c r="H21" s="117"/>
    </row>
    <row r="22" spans="1:8" x14ac:dyDescent="0.25">
      <c r="A22" s="118"/>
      <c r="B22" s="117"/>
      <c r="C22" s="43" t="s">
        <v>11</v>
      </c>
      <c r="D22" s="13">
        <f t="shared" ref="D22" si="13">SUM(D18:D21)</f>
        <v>2580</v>
      </c>
      <c r="E22" s="13">
        <f t="shared" ref="E22:F22" si="14">SUM(E18:E21)</f>
        <v>2580</v>
      </c>
      <c r="F22" s="13">
        <f t="shared" si="14"/>
        <v>2535.6999999999998</v>
      </c>
      <c r="G22" s="13">
        <f t="shared" si="2"/>
        <v>98.282945736434101</v>
      </c>
      <c r="H22" s="117"/>
    </row>
    <row r="23" spans="1:8" ht="21" customHeight="1" x14ac:dyDescent="0.25">
      <c r="A23" s="162" t="s">
        <v>39</v>
      </c>
      <c r="B23" s="117" t="s">
        <v>56</v>
      </c>
      <c r="C23" s="48" t="s">
        <v>7</v>
      </c>
      <c r="D23" s="13">
        <v>0</v>
      </c>
      <c r="E23" s="13">
        <v>0</v>
      </c>
      <c r="F23" s="13">
        <v>0</v>
      </c>
      <c r="G23" s="13">
        <v>0</v>
      </c>
      <c r="H23" s="117" t="s">
        <v>250</v>
      </c>
    </row>
    <row r="24" spans="1:8" ht="21" customHeight="1" x14ac:dyDescent="0.25">
      <c r="A24" s="162"/>
      <c r="B24" s="117"/>
      <c r="C24" s="48" t="s">
        <v>8</v>
      </c>
      <c r="D24" s="13">
        <v>0</v>
      </c>
      <c r="E24" s="13">
        <v>0</v>
      </c>
      <c r="F24" s="13">
        <v>0</v>
      </c>
      <c r="G24" s="13">
        <v>0</v>
      </c>
      <c r="H24" s="117"/>
    </row>
    <row r="25" spans="1:8" ht="21" customHeight="1" x14ac:dyDescent="0.25">
      <c r="A25" s="162"/>
      <c r="B25" s="117"/>
      <c r="C25" s="48" t="s">
        <v>9</v>
      </c>
      <c r="D25" s="13">
        <v>45711.8</v>
      </c>
      <c r="E25" s="13">
        <v>45711.8</v>
      </c>
      <c r="F25" s="13">
        <v>45705.8</v>
      </c>
      <c r="G25" s="13">
        <f t="shared" si="2"/>
        <v>99.986874286289321</v>
      </c>
      <c r="H25" s="117"/>
    </row>
    <row r="26" spans="1:8" ht="21" customHeight="1" x14ac:dyDescent="0.25">
      <c r="A26" s="162"/>
      <c r="B26" s="117"/>
      <c r="C26" s="67" t="s">
        <v>10</v>
      </c>
      <c r="D26" s="13">
        <v>8500</v>
      </c>
      <c r="E26" s="13">
        <v>0</v>
      </c>
      <c r="F26" s="13">
        <v>11092.2</v>
      </c>
      <c r="G26" s="13">
        <f>F26/D26*100</f>
        <v>130.4964705882353</v>
      </c>
      <c r="H26" s="117"/>
    </row>
    <row r="27" spans="1:8" ht="21" customHeight="1" x14ac:dyDescent="0.25">
      <c r="A27" s="162"/>
      <c r="B27" s="117"/>
      <c r="C27" s="44" t="s">
        <v>11</v>
      </c>
      <c r="D27" s="13">
        <f t="shared" ref="D27" si="15">SUM(D23:D26)</f>
        <v>54211.8</v>
      </c>
      <c r="E27" s="13">
        <f t="shared" ref="E27" si="16">SUM(E23:E26)</f>
        <v>45711.8</v>
      </c>
      <c r="F27" s="13">
        <f>F25</f>
        <v>45705.8</v>
      </c>
      <c r="G27" s="13">
        <f t="shared" si="2"/>
        <v>99.986874286289321</v>
      </c>
      <c r="H27" s="117"/>
    </row>
    <row r="28" spans="1:8" x14ac:dyDescent="0.25">
      <c r="A28" s="162" t="s">
        <v>15</v>
      </c>
      <c r="B28" s="117" t="s">
        <v>57</v>
      </c>
      <c r="C28" s="48" t="s">
        <v>7</v>
      </c>
      <c r="D28" s="13">
        <v>0</v>
      </c>
      <c r="E28" s="13">
        <v>0</v>
      </c>
      <c r="F28" s="13">
        <v>0</v>
      </c>
      <c r="G28" s="13">
        <v>0</v>
      </c>
      <c r="H28" s="117" t="s">
        <v>286</v>
      </c>
    </row>
    <row r="29" spans="1:8" x14ac:dyDescent="0.25">
      <c r="A29" s="162"/>
      <c r="B29" s="117"/>
      <c r="C29" s="48" t="s">
        <v>8</v>
      </c>
      <c r="D29" s="13">
        <v>0</v>
      </c>
      <c r="E29" s="13">
        <v>0</v>
      </c>
      <c r="F29" s="13">
        <v>0</v>
      </c>
      <c r="G29" s="13">
        <v>0</v>
      </c>
      <c r="H29" s="117"/>
    </row>
    <row r="30" spans="1:8" ht="18" customHeight="1" x14ac:dyDescent="0.25">
      <c r="A30" s="162"/>
      <c r="B30" s="117"/>
      <c r="C30" s="48" t="s">
        <v>9</v>
      </c>
      <c r="D30" s="13">
        <v>3712.5</v>
      </c>
      <c r="E30" s="13">
        <v>3712.5</v>
      </c>
      <c r="F30" s="13">
        <v>3681.5</v>
      </c>
      <c r="G30" s="13">
        <f t="shared" si="2"/>
        <v>99.16498316498317</v>
      </c>
      <c r="H30" s="117"/>
    </row>
    <row r="31" spans="1:8" x14ac:dyDescent="0.25">
      <c r="A31" s="162"/>
      <c r="B31" s="117"/>
      <c r="C31" s="47" t="s">
        <v>10</v>
      </c>
      <c r="D31" s="13">
        <v>0</v>
      </c>
      <c r="E31" s="13">
        <v>0</v>
      </c>
      <c r="F31" s="13">
        <v>0</v>
      </c>
      <c r="G31" s="13">
        <v>0</v>
      </c>
      <c r="H31" s="117"/>
    </row>
    <row r="32" spans="1:8" ht="17.25" customHeight="1" x14ac:dyDescent="0.25">
      <c r="A32" s="162"/>
      <c r="B32" s="117"/>
      <c r="C32" s="43" t="s">
        <v>11</v>
      </c>
      <c r="D32" s="13">
        <f t="shared" ref="D32" si="17">SUM(D28:D31)</f>
        <v>3712.5</v>
      </c>
      <c r="E32" s="13">
        <f t="shared" ref="E32:F32" si="18">SUM(E28:E31)</f>
        <v>3712.5</v>
      </c>
      <c r="F32" s="13">
        <f t="shared" si="18"/>
        <v>3681.5</v>
      </c>
      <c r="G32" s="13">
        <f t="shared" si="2"/>
        <v>99.16498316498317</v>
      </c>
      <c r="H32" s="117"/>
    </row>
    <row r="33" spans="1:8" ht="32.1" customHeight="1" x14ac:dyDescent="0.25">
      <c r="A33" s="118" t="s">
        <v>58</v>
      </c>
      <c r="B33" s="117" t="s">
        <v>59</v>
      </c>
      <c r="C33" s="48" t="s">
        <v>7</v>
      </c>
      <c r="D33" s="13">
        <v>0</v>
      </c>
      <c r="E33" s="13">
        <v>0</v>
      </c>
      <c r="F33" s="13">
        <v>0</v>
      </c>
      <c r="G33" s="13">
        <v>0</v>
      </c>
      <c r="H33" s="117" t="s">
        <v>287</v>
      </c>
    </row>
    <row r="34" spans="1:8" ht="32.1" customHeight="1" x14ac:dyDescent="0.25">
      <c r="A34" s="118"/>
      <c r="B34" s="117"/>
      <c r="C34" s="48" t="s">
        <v>8</v>
      </c>
      <c r="D34" s="13">
        <v>1028.8</v>
      </c>
      <c r="E34" s="13">
        <v>1028.8</v>
      </c>
      <c r="F34" s="13">
        <v>1028.8</v>
      </c>
      <c r="G34" s="13">
        <f t="shared" si="2"/>
        <v>100</v>
      </c>
      <c r="H34" s="117"/>
    </row>
    <row r="35" spans="1:8" ht="32.1" customHeight="1" x14ac:dyDescent="0.25">
      <c r="A35" s="118"/>
      <c r="B35" s="117"/>
      <c r="C35" s="48" t="s">
        <v>9</v>
      </c>
      <c r="D35" s="13">
        <v>15575.6</v>
      </c>
      <c r="E35" s="13">
        <v>15575.6</v>
      </c>
      <c r="F35" s="13">
        <v>15372.6</v>
      </c>
      <c r="G35" s="13">
        <f t="shared" si="2"/>
        <v>98.69667942165951</v>
      </c>
      <c r="H35" s="117"/>
    </row>
    <row r="36" spans="1:8" ht="32.1" customHeight="1" x14ac:dyDescent="0.25">
      <c r="A36" s="118"/>
      <c r="B36" s="117"/>
      <c r="C36" s="47" t="s">
        <v>10</v>
      </c>
      <c r="D36" s="13">
        <v>0</v>
      </c>
      <c r="E36" s="13">
        <v>0</v>
      </c>
      <c r="F36" s="13">
        <v>0</v>
      </c>
      <c r="G36" s="13">
        <v>0</v>
      </c>
      <c r="H36" s="117"/>
    </row>
    <row r="37" spans="1:8" ht="32.1" customHeight="1" x14ac:dyDescent="0.25">
      <c r="A37" s="118"/>
      <c r="B37" s="117"/>
      <c r="C37" s="43" t="s">
        <v>11</v>
      </c>
      <c r="D37" s="13">
        <f t="shared" ref="D37" si="19">SUM(D33:D36)</f>
        <v>16604.400000000001</v>
      </c>
      <c r="E37" s="13">
        <f t="shared" ref="E37:F37" si="20">SUM(E33:E36)</f>
        <v>16604.400000000001</v>
      </c>
      <c r="F37" s="13">
        <f t="shared" si="20"/>
        <v>16401.400000000001</v>
      </c>
      <c r="G37" s="13">
        <f t="shared" si="2"/>
        <v>98.777432487774334</v>
      </c>
      <c r="H37" s="117"/>
    </row>
    <row r="38" spans="1:8" x14ac:dyDescent="0.25">
      <c r="A38" s="116" t="s">
        <v>17</v>
      </c>
      <c r="B38" s="103" t="s">
        <v>60</v>
      </c>
      <c r="C38" s="48" t="s">
        <v>7</v>
      </c>
      <c r="D38" s="13">
        <f t="shared" ref="D38" si="21">D43+D48+D53+D58+D63+D68</f>
        <v>138.30000000000001</v>
      </c>
      <c r="E38" s="13">
        <f t="shared" ref="E38:F41" si="22">E43+E48+E53+E58+E63+E68</f>
        <v>138.30000000000001</v>
      </c>
      <c r="F38" s="13">
        <f t="shared" si="22"/>
        <v>138.30000000000001</v>
      </c>
      <c r="G38" s="13">
        <f t="shared" si="2"/>
        <v>100</v>
      </c>
      <c r="H38" s="149"/>
    </row>
    <row r="39" spans="1:8" x14ac:dyDescent="0.25">
      <c r="A39" s="116"/>
      <c r="B39" s="103"/>
      <c r="C39" s="48" t="s">
        <v>8</v>
      </c>
      <c r="D39" s="13">
        <f t="shared" ref="D39" si="23">D44+D49+D54+D59+D64+D69</f>
        <v>7033.2</v>
      </c>
      <c r="E39" s="13">
        <f t="shared" si="22"/>
        <v>7033.2</v>
      </c>
      <c r="F39" s="13">
        <f t="shared" si="22"/>
        <v>7033.2</v>
      </c>
      <c r="G39" s="13">
        <f t="shared" si="2"/>
        <v>100</v>
      </c>
      <c r="H39" s="149"/>
    </row>
    <row r="40" spans="1:8" x14ac:dyDescent="0.25">
      <c r="A40" s="116"/>
      <c r="B40" s="103"/>
      <c r="C40" s="48" t="s">
        <v>9</v>
      </c>
      <c r="D40" s="13">
        <f t="shared" ref="D40" si="24">D45+D50+D55+D60+D65+D70</f>
        <v>393977.2</v>
      </c>
      <c r="E40" s="13">
        <f t="shared" si="22"/>
        <v>393977.2</v>
      </c>
      <c r="F40" s="13">
        <f>F45+F50+F55+F60+F65+F70</f>
        <v>212319.6</v>
      </c>
      <c r="G40" s="13">
        <f t="shared" si="2"/>
        <v>53.891341935523172</v>
      </c>
      <c r="H40" s="149"/>
    </row>
    <row r="41" spans="1:8" x14ac:dyDescent="0.25">
      <c r="A41" s="116"/>
      <c r="B41" s="103"/>
      <c r="C41" s="47" t="s">
        <v>10</v>
      </c>
      <c r="D41" s="13">
        <f t="shared" ref="D41" si="25">D46+D51+D56+D61+D66+D71</f>
        <v>3350</v>
      </c>
      <c r="E41" s="13">
        <f t="shared" si="22"/>
        <v>0</v>
      </c>
      <c r="F41" s="13">
        <f t="shared" si="22"/>
        <v>4058.5</v>
      </c>
      <c r="G41" s="13">
        <f>F41/D41*100</f>
        <v>121.14925373134329</v>
      </c>
      <c r="H41" s="149"/>
    </row>
    <row r="42" spans="1:8" x14ac:dyDescent="0.25">
      <c r="A42" s="116"/>
      <c r="B42" s="103"/>
      <c r="C42" s="44" t="s">
        <v>11</v>
      </c>
      <c r="D42" s="14">
        <f t="shared" ref="D42" si="26">SUM(D38:D41)</f>
        <v>404498.7</v>
      </c>
      <c r="E42" s="14">
        <f t="shared" ref="E42" si="27">SUM(E38:E41)</f>
        <v>401148.7</v>
      </c>
      <c r="F42" s="14">
        <f>SUM(F38:F40)</f>
        <v>219491.1</v>
      </c>
      <c r="G42" s="14">
        <f t="shared" si="2"/>
        <v>54.715645345479125</v>
      </c>
      <c r="H42" s="149"/>
    </row>
    <row r="43" spans="1:8" x14ac:dyDescent="0.25">
      <c r="A43" s="118" t="s">
        <v>61</v>
      </c>
      <c r="B43" s="117" t="s">
        <v>62</v>
      </c>
      <c r="C43" s="48" t="s">
        <v>7</v>
      </c>
      <c r="D43" s="15">
        <v>138.30000000000001</v>
      </c>
      <c r="E43" s="15">
        <v>138.30000000000001</v>
      </c>
      <c r="F43" s="15">
        <v>138.30000000000001</v>
      </c>
      <c r="G43" s="13">
        <f t="shared" si="2"/>
        <v>100</v>
      </c>
      <c r="H43" s="156" t="s">
        <v>288</v>
      </c>
    </row>
    <row r="44" spans="1:8" x14ac:dyDescent="0.25">
      <c r="A44" s="118"/>
      <c r="B44" s="117"/>
      <c r="C44" s="48" t="s">
        <v>8</v>
      </c>
      <c r="D44" s="15">
        <v>169</v>
      </c>
      <c r="E44" s="15">
        <v>169</v>
      </c>
      <c r="F44" s="15">
        <v>169</v>
      </c>
      <c r="G44" s="13">
        <f t="shared" si="2"/>
        <v>100</v>
      </c>
      <c r="H44" s="157"/>
    </row>
    <row r="45" spans="1:8" x14ac:dyDescent="0.25">
      <c r="A45" s="118"/>
      <c r="B45" s="117"/>
      <c r="C45" s="48" t="s">
        <v>9</v>
      </c>
      <c r="D45" s="15">
        <v>16.2</v>
      </c>
      <c r="E45" s="15">
        <v>16.2</v>
      </c>
      <c r="F45" s="15">
        <v>16.2</v>
      </c>
      <c r="G45" s="13">
        <f t="shared" si="2"/>
        <v>100</v>
      </c>
      <c r="H45" s="157"/>
    </row>
    <row r="46" spans="1:8" x14ac:dyDescent="0.25">
      <c r="A46" s="118"/>
      <c r="B46" s="117"/>
      <c r="C46" s="47" t="s">
        <v>10</v>
      </c>
      <c r="D46" s="15">
        <v>0</v>
      </c>
      <c r="E46" s="15">
        <v>0</v>
      </c>
      <c r="F46" s="15">
        <v>0</v>
      </c>
      <c r="G46" s="13">
        <v>0</v>
      </c>
      <c r="H46" s="157"/>
    </row>
    <row r="47" spans="1:8" x14ac:dyDescent="0.25">
      <c r="A47" s="118"/>
      <c r="B47" s="117"/>
      <c r="C47" s="43" t="s">
        <v>11</v>
      </c>
      <c r="D47" s="13">
        <f t="shared" ref="D47" si="28">SUM(D43:D46)</f>
        <v>323.5</v>
      </c>
      <c r="E47" s="13">
        <f t="shared" ref="E47:F47" si="29">SUM(E43:E46)</f>
        <v>323.5</v>
      </c>
      <c r="F47" s="13">
        <f t="shared" si="29"/>
        <v>323.5</v>
      </c>
      <c r="G47" s="13">
        <f t="shared" si="2"/>
        <v>100</v>
      </c>
      <c r="H47" s="158"/>
    </row>
    <row r="48" spans="1:8" ht="20.100000000000001" customHeight="1" x14ac:dyDescent="0.25">
      <c r="A48" s="164" t="s">
        <v>21</v>
      </c>
      <c r="B48" s="117" t="s">
        <v>63</v>
      </c>
      <c r="C48" s="48" t="s">
        <v>7</v>
      </c>
      <c r="D48" s="15">
        <v>0</v>
      </c>
      <c r="E48" s="15">
        <v>0</v>
      </c>
      <c r="F48" s="15">
        <v>0</v>
      </c>
      <c r="G48" s="13">
        <v>0</v>
      </c>
      <c r="H48" s="114" t="s">
        <v>289</v>
      </c>
    </row>
    <row r="49" spans="1:8" ht="20.100000000000001" customHeight="1" x14ac:dyDescent="0.25">
      <c r="A49" s="164"/>
      <c r="B49" s="117"/>
      <c r="C49" s="48" t="s">
        <v>8</v>
      </c>
      <c r="D49" s="15">
        <v>0</v>
      </c>
      <c r="E49" s="15">
        <v>0</v>
      </c>
      <c r="F49" s="15">
        <v>0</v>
      </c>
      <c r="G49" s="13">
        <v>0</v>
      </c>
      <c r="H49" s="114"/>
    </row>
    <row r="50" spans="1:8" ht="20.100000000000001" customHeight="1" x14ac:dyDescent="0.25">
      <c r="A50" s="164"/>
      <c r="B50" s="117"/>
      <c r="C50" s="48" t="s">
        <v>9</v>
      </c>
      <c r="D50" s="15">
        <v>5377.8</v>
      </c>
      <c r="E50" s="15">
        <v>5377.8</v>
      </c>
      <c r="F50" s="15">
        <v>5377.7</v>
      </c>
      <c r="G50" s="13">
        <f t="shared" si="2"/>
        <v>99.998140503551639</v>
      </c>
      <c r="H50" s="114"/>
    </row>
    <row r="51" spans="1:8" ht="20.100000000000001" customHeight="1" x14ac:dyDescent="0.25">
      <c r="A51" s="164"/>
      <c r="B51" s="117"/>
      <c r="C51" s="47" t="s">
        <v>10</v>
      </c>
      <c r="D51" s="15">
        <v>0</v>
      </c>
      <c r="E51" s="15">
        <v>0</v>
      </c>
      <c r="F51" s="15">
        <v>0</v>
      </c>
      <c r="G51" s="13">
        <v>0</v>
      </c>
      <c r="H51" s="114"/>
    </row>
    <row r="52" spans="1:8" ht="20.100000000000001" customHeight="1" x14ac:dyDescent="0.25">
      <c r="A52" s="164"/>
      <c r="B52" s="117"/>
      <c r="C52" s="43" t="s">
        <v>11</v>
      </c>
      <c r="D52" s="13">
        <f t="shared" ref="D52" si="30">SUM(D48:D51)</f>
        <v>5377.8</v>
      </c>
      <c r="E52" s="13">
        <f t="shared" ref="E52:F52" si="31">SUM(E48:E51)</f>
        <v>5377.8</v>
      </c>
      <c r="F52" s="13">
        <f t="shared" si="31"/>
        <v>5377.7</v>
      </c>
      <c r="G52" s="13">
        <f t="shared" si="2"/>
        <v>99.998140503551639</v>
      </c>
      <c r="H52" s="114"/>
    </row>
    <row r="53" spans="1:8" ht="24.95" customHeight="1" x14ac:dyDescent="0.25">
      <c r="A53" s="164" t="s">
        <v>23</v>
      </c>
      <c r="B53" s="117" t="s">
        <v>56</v>
      </c>
      <c r="C53" s="48" t="s">
        <v>7</v>
      </c>
      <c r="D53" s="15">
        <v>0</v>
      </c>
      <c r="E53" s="15">
        <v>0</v>
      </c>
      <c r="F53" s="15">
        <v>0</v>
      </c>
      <c r="G53" s="13">
        <v>0</v>
      </c>
      <c r="H53" s="159" t="s">
        <v>251</v>
      </c>
    </row>
    <row r="54" spans="1:8" ht="24.95" customHeight="1" x14ac:dyDescent="0.25">
      <c r="A54" s="164"/>
      <c r="B54" s="117"/>
      <c r="C54" s="48" t="s">
        <v>8</v>
      </c>
      <c r="D54" s="15">
        <v>0</v>
      </c>
      <c r="E54" s="15">
        <v>0</v>
      </c>
      <c r="F54" s="15">
        <v>0</v>
      </c>
      <c r="G54" s="13">
        <v>0</v>
      </c>
      <c r="H54" s="160"/>
    </row>
    <row r="55" spans="1:8" ht="24.95" customHeight="1" x14ac:dyDescent="0.25">
      <c r="A55" s="164"/>
      <c r="B55" s="117"/>
      <c r="C55" s="48" t="s">
        <v>9</v>
      </c>
      <c r="D55" s="15">
        <v>179898.1</v>
      </c>
      <c r="E55" s="15">
        <v>179898.1</v>
      </c>
      <c r="F55" s="15">
        <v>178856.7</v>
      </c>
      <c r="G55" s="13">
        <f t="shared" si="2"/>
        <v>99.421116732194506</v>
      </c>
      <c r="H55" s="160"/>
    </row>
    <row r="56" spans="1:8" ht="24.95" customHeight="1" x14ac:dyDescent="0.25">
      <c r="A56" s="164"/>
      <c r="B56" s="117"/>
      <c r="C56" s="67" t="s">
        <v>10</v>
      </c>
      <c r="D56" s="15">
        <v>3350</v>
      </c>
      <c r="E56" s="15">
        <v>0</v>
      </c>
      <c r="F56" s="15">
        <v>4058.5</v>
      </c>
      <c r="G56" s="13">
        <f>F56/D56*100</f>
        <v>121.14925373134329</v>
      </c>
      <c r="H56" s="160"/>
    </row>
    <row r="57" spans="1:8" ht="24.95" customHeight="1" x14ac:dyDescent="0.25">
      <c r="A57" s="164"/>
      <c r="B57" s="117"/>
      <c r="C57" s="43" t="s">
        <v>11</v>
      </c>
      <c r="D57" s="13">
        <f t="shared" ref="D57" si="32">SUM(D53:D56)</f>
        <v>183248.1</v>
      </c>
      <c r="E57" s="13">
        <f t="shared" ref="E57" si="33">SUM(E53:E56)</f>
        <v>179898.1</v>
      </c>
      <c r="F57" s="13">
        <f>F55</f>
        <v>178856.7</v>
      </c>
      <c r="G57" s="13">
        <f t="shared" si="2"/>
        <v>99.421116732194506</v>
      </c>
      <c r="H57" s="161"/>
    </row>
    <row r="58" spans="1:8" x14ac:dyDescent="0.25">
      <c r="A58" s="118" t="s">
        <v>64</v>
      </c>
      <c r="B58" s="117" t="s">
        <v>65</v>
      </c>
      <c r="C58" s="48" t="s">
        <v>7</v>
      </c>
      <c r="D58" s="15">
        <v>0</v>
      </c>
      <c r="E58" s="15">
        <v>0</v>
      </c>
      <c r="F58" s="15">
        <v>0</v>
      </c>
      <c r="G58" s="13">
        <v>0</v>
      </c>
      <c r="H58" s="159" t="s">
        <v>66</v>
      </c>
    </row>
    <row r="59" spans="1:8" x14ac:dyDescent="0.25">
      <c r="A59" s="118"/>
      <c r="B59" s="117"/>
      <c r="C59" s="48" t="s">
        <v>8</v>
      </c>
      <c r="D59" s="15">
        <v>0</v>
      </c>
      <c r="E59" s="15">
        <v>0</v>
      </c>
      <c r="F59" s="15">
        <v>0</v>
      </c>
      <c r="G59" s="13">
        <v>0</v>
      </c>
      <c r="H59" s="160"/>
    </row>
    <row r="60" spans="1:8" x14ac:dyDescent="0.25">
      <c r="A60" s="118"/>
      <c r="B60" s="117"/>
      <c r="C60" s="48" t="s">
        <v>9</v>
      </c>
      <c r="D60" s="15">
        <v>13782.2</v>
      </c>
      <c r="E60" s="15">
        <v>13782.2</v>
      </c>
      <c r="F60" s="15">
        <v>13509.1</v>
      </c>
      <c r="G60" s="13">
        <f t="shared" si="2"/>
        <v>98.018458591516591</v>
      </c>
      <c r="H60" s="160"/>
    </row>
    <row r="61" spans="1:8" x14ac:dyDescent="0.25">
      <c r="A61" s="118"/>
      <c r="B61" s="117"/>
      <c r="C61" s="47" t="s">
        <v>10</v>
      </c>
      <c r="D61" s="15">
        <v>0</v>
      </c>
      <c r="E61" s="15">
        <v>0</v>
      </c>
      <c r="F61" s="15">
        <v>0</v>
      </c>
      <c r="G61" s="13">
        <v>0</v>
      </c>
      <c r="H61" s="160"/>
    </row>
    <row r="62" spans="1:8" x14ac:dyDescent="0.25">
      <c r="A62" s="118"/>
      <c r="B62" s="117"/>
      <c r="C62" s="43" t="s">
        <v>11</v>
      </c>
      <c r="D62" s="13">
        <f t="shared" ref="D62" si="34">SUM(D58:D61)</f>
        <v>13782.2</v>
      </c>
      <c r="E62" s="13">
        <f t="shared" ref="E62:F62" si="35">SUM(E58:E61)</f>
        <v>13782.2</v>
      </c>
      <c r="F62" s="13">
        <f t="shared" si="35"/>
        <v>13509.1</v>
      </c>
      <c r="G62" s="13">
        <f t="shared" si="2"/>
        <v>98.018458591516591</v>
      </c>
      <c r="H62" s="161"/>
    </row>
    <row r="63" spans="1:8" ht="21" customHeight="1" x14ac:dyDescent="0.25">
      <c r="A63" s="118" t="s">
        <v>67</v>
      </c>
      <c r="B63" s="163" t="s">
        <v>68</v>
      </c>
      <c r="C63" s="48" t="s">
        <v>7</v>
      </c>
      <c r="D63" s="66">
        <v>0</v>
      </c>
      <c r="E63" s="66">
        <v>0</v>
      </c>
      <c r="F63" s="66">
        <v>0</v>
      </c>
      <c r="G63" s="13">
        <v>0</v>
      </c>
      <c r="H63" s="117" t="s">
        <v>236</v>
      </c>
    </row>
    <row r="64" spans="1:8" ht="21" customHeight="1" x14ac:dyDescent="0.25">
      <c r="A64" s="118"/>
      <c r="B64" s="163"/>
      <c r="C64" s="48" t="s">
        <v>8</v>
      </c>
      <c r="D64" s="66">
        <v>6864.2</v>
      </c>
      <c r="E64" s="66">
        <v>6864.2</v>
      </c>
      <c r="F64" s="66">
        <v>6864.2</v>
      </c>
      <c r="G64" s="13">
        <f t="shared" si="2"/>
        <v>100</v>
      </c>
      <c r="H64" s="117"/>
    </row>
    <row r="65" spans="1:8" ht="21" customHeight="1" x14ac:dyDescent="0.25">
      <c r="A65" s="118"/>
      <c r="B65" s="163"/>
      <c r="C65" s="48" t="s">
        <v>9</v>
      </c>
      <c r="D65" s="66">
        <v>361.3</v>
      </c>
      <c r="E65" s="66">
        <v>361.3</v>
      </c>
      <c r="F65" s="66">
        <v>361.3</v>
      </c>
      <c r="G65" s="13">
        <f t="shared" si="2"/>
        <v>100</v>
      </c>
      <c r="H65" s="117"/>
    </row>
    <row r="66" spans="1:8" ht="21" customHeight="1" x14ac:dyDescent="0.25">
      <c r="A66" s="118"/>
      <c r="B66" s="163"/>
      <c r="C66" s="47" t="s">
        <v>10</v>
      </c>
      <c r="D66" s="66">
        <v>0</v>
      </c>
      <c r="E66" s="66">
        <v>0</v>
      </c>
      <c r="F66" s="66">
        <v>0</v>
      </c>
      <c r="G66" s="13">
        <v>0</v>
      </c>
      <c r="H66" s="117"/>
    </row>
    <row r="67" spans="1:8" ht="21" customHeight="1" x14ac:dyDescent="0.25">
      <c r="A67" s="118"/>
      <c r="B67" s="163"/>
      <c r="C67" s="43" t="s">
        <v>11</v>
      </c>
      <c r="D67" s="13">
        <f t="shared" ref="D67" si="36">SUM(D63:D66)</f>
        <v>7225.5</v>
      </c>
      <c r="E67" s="13">
        <f t="shared" ref="E67:F67" si="37">SUM(E63:E66)</f>
        <v>7225.5</v>
      </c>
      <c r="F67" s="13">
        <f t="shared" si="37"/>
        <v>7225.5</v>
      </c>
      <c r="G67" s="13">
        <f t="shared" si="2"/>
        <v>100</v>
      </c>
      <c r="H67" s="117"/>
    </row>
    <row r="68" spans="1:8" x14ac:dyDescent="0.25">
      <c r="A68" s="118" t="s">
        <v>69</v>
      </c>
      <c r="B68" s="117" t="s">
        <v>70</v>
      </c>
      <c r="C68" s="48" t="s">
        <v>7</v>
      </c>
      <c r="D68" s="15">
        <v>0</v>
      </c>
      <c r="E68" s="15">
        <v>0</v>
      </c>
      <c r="F68" s="15">
        <v>0</v>
      </c>
      <c r="G68" s="13">
        <v>0</v>
      </c>
      <c r="H68" s="117" t="s">
        <v>231</v>
      </c>
    </row>
    <row r="69" spans="1:8" x14ac:dyDescent="0.25">
      <c r="A69" s="118"/>
      <c r="B69" s="117"/>
      <c r="C69" s="48" t="s">
        <v>8</v>
      </c>
      <c r="D69" s="15">
        <v>0</v>
      </c>
      <c r="E69" s="15">
        <v>0</v>
      </c>
      <c r="F69" s="15">
        <v>0</v>
      </c>
      <c r="G69" s="13">
        <v>0</v>
      </c>
      <c r="H69" s="117"/>
    </row>
    <row r="70" spans="1:8" x14ac:dyDescent="0.25">
      <c r="A70" s="118"/>
      <c r="B70" s="117"/>
      <c r="C70" s="48" t="s">
        <v>9</v>
      </c>
      <c r="D70" s="15">
        <v>194541.6</v>
      </c>
      <c r="E70" s="15">
        <v>194541.6</v>
      </c>
      <c r="F70" s="15">
        <v>14198.6</v>
      </c>
      <c r="G70" s="13">
        <f t="shared" si="2"/>
        <v>7.2984903999967097</v>
      </c>
      <c r="H70" s="117"/>
    </row>
    <row r="71" spans="1:8" x14ac:dyDescent="0.25">
      <c r="A71" s="118"/>
      <c r="B71" s="117"/>
      <c r="C71" s="47" t="s">
        <v>10</v>
      </c>
      <c r="D71" s="15">
        <v>0</v>
      </c>
      <c r="E71" s="15">
        <v>0</v>
      </c>
      <c r="F71" s="15">
        <v>0</v>
      </c>
      <c r="G71" s="13">
        <v>0</v>
      </c>
      <c r="H71" s="117"/>
    </row>
    <row r="72" spans="1:8" x14ac:dyDescent="0.25">
      <c r="A72" s="118"/>
      <c r="B72" s="117"/>
      <c r="C72" s="43" t="s">
        <v>11</v>
      </c>
      <c r="D72" s="13">
        <f t="shared" ref="D72" si="38">SUM(D68:D71)</f>
        <v>194541.6</v>
      </c>
      <c r="E72" s="13">
        <f t="shared" ref="E72:F72" si="39">SUM(E68:E71)</f>
        <v>194541.6</v>
      </c>
      <c r="F72" s="13">
        <f t="shared" si="39"/>
        <v>14198.6</v>
      </c>
      <c r="G72" s="13">
        <f t="shared" si="2"/>
        <v>7.2984903999967097</v>
      </c>
      <c r="H72" s="117"/>
    </row>
  </sheetData>
  <mergeCells count="46">
    <mergeCell ref="A1:B2"/>
    <mergeCell ref="B23:B27"/>
    <mergeCell ref="B18:B22"/>
    <mergeCell ref="B8:B12"/>
    <mergeCell ref="B3:B7"/>
    <mergeCell ref="A23:A27"/>
    <mergeCell ref="A18:A22"/>
    <mergeCell ref="B48:B52"/>
    <mergeCell ref="A48:A52"/>
    <mergeCell ref="A8:A12"/>
    <mergeCell ref="A33:A37"/>
    <mergeCell ref="A3:A7"/>
    <mergeCell ref="A38:A42"/>
    <mergeCell ref="B68:B72"/>
    <mergeCell ref="B58:B62"/>
    <mergeCell ref="B43:B47"/>
    <mergeCell ref="A13:A17"/>
    <mergeCell ref="B13:B17"/>
    <mergeCell ref="A28:A32"/>
    <mergeCell ref="B28:B32"/>
    <mergeCell ref="A68:A72"/>
    <mergeCell ref="A58:A62"/>
    <mergeCell ref="B63:B67"/>
    <mergeCell ref="A63:A67"/>
    <mergeCell ref="A43:A47"/>
    <mergeCell ref="A53:A57"/>
    <mergeCell ref="B38:B42"/>
    <mergeCell ref="B33:B37"/>
    <mergeCell ref="B53:B57"/>
    <mergeCell ref="C1:C2"/>
    <mergeCell ref="H38:H42"/>
    <mergeCell ref="H33:H37"/>
    <mergeCell ref="H28:H32"/>
    <mergeCell ref="H23:H27"/>
    <mergeCell ref="H18:H22"/>
    <mergeCell ref="D1:G1"/>
    <mergeCell ref="H63:H67"/>
    <mergeCell ref="H3:H7"/>
    <mergeCell ref="H68:H72"/>
    <mergeCell ref="H1:H2"/>
    <mergeCell ref="H8:H12"/>
    <mergeCell ref="H13:H17"/>
    <mergeCell ref="H48:H52"/>
    <mergeCell ref="H43:H47"/>
    <mergeCell ref="H53:H57"/>
    <mergeCell ref="H58:H62"/>
  </mergeCells>
  <pageMargins left="0.7" right="0.7" top="0.75" bottom="0.75" header="0.3" footer="0.3"/>
  <pageSetup paperSize="9" scale="74" fitToHeight="0" orientation="landscape" r:id="rId1"/>
  <rowBreaks count="2" manualBreakCount="2">
    <brk id="32" max="16383" man="1"/>
    <brk id="62"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37"/>
  <sheetViews>
    <sheetView topLeftCell="A6" zoomScaleNormal="100" workbookViewId="0">
      <selection activeCell="H39" sqref="H39"/>
    </sheetView>
  </sheetViews>
  <sheetFormatPr defaultRowHeight="15" x14ac:dyDescent="0.25"/>
  <cols>
    <col min="1" max="1" width="4.85546875" bestFit="1" customWidth="1"/>
    <col min="2" max="2" width="35.42578125" customWidth="1"/>
    <col min="3" max="3" width="18.85546875" customWidth="1"/>
    <col min="4" max="4" width="14.5703125" style="68" bestFit="1" customWidth="1"/>
    <col min="5" max="7" width="12.85546875" customWidth="1"/>
    <col min="8" max="8" width="55" customWidth="1"/>
  </cols>
  <sheetData>
    <row r="1" spans="1:8" ht="15" customHeight="1" x14ac:dyDescent="0.25">
      <c r="A1" s="95" t="s">
        <v>0</v>
      </c>
      <c r="B1" s="95"/>
      <c r="C1" s="95" t="s">
        <v>1</v>
      </c>
      <c r="D1" s="98" t="s">
        <v>243</v>
      </c>
      <c r="E1" s="99"/>
      <c r="F1" s="99"/>
      <c r="G1" s="100"/>
      <c r="H1" s="96" t="s">
        <v>2</v>
      </c>
    </row>
    <row r="2" spans="1:8" ht="38.25" x14ac:dyDescent="0.25">
      <c r="A2" s="95"/>
      <c r="B2" s="95"/>
      <c r="C2" s="95"/>
      <c r="D2" s="70" t="s">
        <v>244</v>
      </c>
      <c r="E2" s="4" t="s">
        <v>276</v>
      </c>
      <c r="F2" s="4" t="s">
        <v>4</v>
      </c>
      <c r="G2" s="4" t="s">
        <v>5</v>
      </c>
      <c r="H2" s="97"/>
    </row>
    <row r="3" spans="1:8" ht="15" customHeight="1" x14ac:dyDescent="0.25">
      <c r="A3" s="96" t="s">
        <v>71</v>
      </c>
      <c r="B3" s="103" t="s">
        <v>72</v>
      </c>
      <c r="C3" s="36" t="s">
        <v>7</v>
      </c>
      <c r="D3" s="13">
        <f t="shared" ref="D3" si="0">D8+D18+D28</f>
        <v>0</v>
      </c>
      <c r="E3" s="13">
        <f t="shared" ref="E3:F6" si="1">E8+E18+E28</f>
        <v>0</v>
      </c>
      <c r="F3" s="13">
        <f t="shared" si="1"/>
        <v>0</v>
      </c>
      <c r="G3" s="13">
        <v>0</v>
      </c>
      <c r="H3" s="149"/>
    </row>
    <row r="4" spans="1:8" ht="15" customHeight="1" x14ac:dyDescent="0.25">
      <c r="A4" s="96"/>
      <c r="B4" s="103">
        <v>0</v>
      </c>
      <c r="C4" s="36" t="s">
        <v>8</v>
      </c>
      <c r="D4" s="13">
        <f t="shared" ref="D4" si="2">D9+D19+D29</f>
        <v>5239.8999999999996</v>
      </c>
      <c r="E4" s="13">
        <f t="shared" si="1"/>
        <v>5239.8999999999996</v>
      </c>
      <c r="F4" s="13">
        <v>5235.8</v>
      </c>
      <c r="G4" s="13">
        <f t="shared" ref="G4:G37" si="3">F4/E4*100</f>
        <v>99.921754231950999</v>
      </c>
      <c r="H4" s="149"/>
    </row>
    <row r="5" spans="1:8" ht="15" customHeight="1" x14ac:dyDescent="0.25">
      <c r="A5" s="96"/>
      <c r="B5" s="103">
        <v>0</v>
      </c>
      <c r="C5" s="36" t="s">
        <v>9</v>
      </c>
      <c r="D5" s="13">
        <f t="shared" ref="D5" si="4">D10+D20+D30</f>
        <v>8061</v>
      </c>
      <c r="E5" s="13">
        <f t="shared" si="1"/>
        <v>8061</v>
      </c>
      <c r="F5" s="13">
        <f t="shared" si="1"/>
        <v>8059.5</v>
      </c>
      <c r="G5" s="13">
        <f t="shared" si="3"/>
        <v>99.981391886862667</v>
      </c>
      <c r="H5" s="149"/>
    </row>
    <row r="6" spans="1:8" ht="15" customHeight="1" x14ac:dyDescent="0.25">
      <c r="A6" s="96"/>
      <c r="B6" s="103"/>
      <c r="C6" s="28" t="s">
        <v>10</v>
      </c>
      <c r="D6" s="13">
        <f t="shared" ref="D6" si="5">D11+D21+D31</f>
        <v>0</v>
      </c>
      <c r="E6" s="13">
        <f t="shared" si="1"/>
        <v>0</v>
      </c>
      <c r="F6" s="13">
        <f t="shared" si="1"/>
        <v>0</v>
      </c>
      <c r="G6" s="13">
        <v>0</v>
      </c>
      <c r="H6" s="149"/>
    </row>
    <row r="7" spans="1:8" ht="15" customHeight="1" x14ac:dyDescent="0.25">
      <c r="A7" s="96"/>
      <c r="B7" s="103"/>
      <c r="C7" s="29" t="s">
        <v>11</v>
      </c>
      <c r="D7" s="14">
        <f t="shared" ref="D7" si="6">SUM(D3:D6)</f>
        <v>13300.9</v>
      </c>
      <c r="E7" s="14">
        <f t="shared" ref="E7" si="7">SUM(E3:E6)</f>
        <v>13300.9</v>
      </c>
      <c r="F7" s="14">
        <f>SUM(F3:F6)</f>
        <v>13295.3</v>
      </c>
      <c r="G7" s="14">
        <f t="shared" si="3"/>
        <v>99.957897585877646</v>
      </c>
      <c r="H7" s="149"/>
    </row>
    <row r="8" spans="1:8" ht="18" customHeight="1" x14ac:dyDescent="0.25">
      <c r="A8" s="166" t="s">
        <v>12</v>
      </c>
      <c r="B8" s="169" t="s">
        <v>73</v>
      </c>
      <c r="C8" s="36" t="s">
        <v>7</v>
      </c>
      <c r="D8" s="15">
        <f t="shared" ref="D8" si="8">D13</f>
        <v>0</v>
      </c>
      <c r="E8" s="15">
        <f t="shared" ref="E8:F11" si="9">E13</f>
        <v>0</v>
      </c>
      <c r="F8" s="15">
        <f t="shared" si="9"/>
        <v>0</v>
      </c>
      <c r="G8" s="13">
        <v>0</v>
      </c>
      <c r="H8" s="159" t="s">
        <v>290</v>
      </c>
    </row>
    <row r="9" spans="1:8" ht="18" customHeight="1" x14ac:dyDescent="0.25">
      <c r="A9" s="167"/>
      <c r="B9" s="170"/>
      <c r="C9" s="36" t="s">
        <v>8</v>
      </c>
      <c r="D9" s="15">
        <f t="shared" ref="D9" si="10">D14</f>
        <v>3128.6</v>
      </c>
      <c r="E9" s="15">
        <f t="shared" si="9"/>
        <v>3128.6</v>
      </c>
      <c r="F9" s="15">
        <f t="shared" si="9"/>
        <v>3124.6</v>
      </c>
      <c r="G9" s="13">
        <f t="shared" si="3"/>
        <v>99.872147286326154</v>
      </c>
      <c r="H9" s="160"/>
    </row>
    <row r="10" spans="1:8" ht="18" customHeight="1" x14ac:dyDescent="0.25">
      <c r="A10" s="167"/>
      <c r="B10" s="170"/>
      <c r="C10" s="36" t="s">
        <v>9</v>
      </c>
      <c r="D10" s="15">
        <f t="shared" ref="D10" si="11">D15</f>
        <v>0</v>
      </c>
      <c r="E10" s="15">
        <f t="shared" si="9"/>
        <v>0</v>
      </c>
      <c r="F10" s="15">
        <f t="shared" si="9"/>
        <v>0</v>
      </c>
      <c r="G10" s="13">
        <v>0</v>
      </c>
      <c r="H10" s="160"/>
    </row>
    <row r="11" spans="1:8" ht="18" customHeight="1" x14ac:dyDescent="0.25">
      <c r="A11" s="167"/>
      <c r="B11" s="170"/>
      <c r="C11" s="28" t="s">
        <v>10</v>
      </c>
      <c r="D11" s="15">
        <f t="shared" ref="D11" si="12">D16</f>
        <v>0</v>
      </c>
      <c r="E11" s="15">
        <f t="shared" si="9"/>
        <v>0</v>
      </c>
      <c r="F11" s="15">
        <f t="shared" si="9"/>
        <v>0</v>
      </c>
      <c r="G11" s="13">
        <v>0</v>
      </c>
      <c r="H11" s="160"/>
    </row>
    <row r="12" spans="1:8" ht="18" customHeight="1" x14ac:dyDescent="0.25">
      <c r="A12" s="168"/>
      <c r="B12" s="171"/>
      <c r="C12" s="32" t="s">
        <v>11</v>
      </c>
      <c r="D12" s="14">
        <f t="shared" ref="D12" si="13">SUM(D8:D11)</f>
        <v>3128.6</v>
      </c>
      <c r="E12" s="14">
        <f t="shared" ref="E12:F12" si="14">SUM(E8:E11)</f>
        <v>3128.6</v>
      </c>
      <c r="F12" s="14">
        <f t="shared" si="14"/>
        <v>3124.6</v>
      </c>
      <c r="G12" s="14">
        <f t="shared" si="3"/>
        <v>99.872147286326154</v>
      </c>
      <c r="H12" s="160"/>
    </row>
    <row r="13" spans="1:8" ht="18" customHeight="1" x14ac:dyDescent="0.25">
      <c r="A13" s="172" t="s">
        <v>33</v>
      </c>
      <c r="B13" s="152" t="s">
        <v>74</v>
      </c>
      <c r="C13" s="31" t="s">
        <v>7</v>
      </c>
      <c r="D13" s="17">
        <v>0</v>
      </c>
      <c r="E13" s="17">
        <v>0</v>
      </c>
      <c r="F13" s="17">
        <v>0</v>
      </c>
      <c r="G13" s="13">
        <v>0</v>
      </c>
      <c r="H13" s="160"/>
    </row>
    <row r="14" spans="1:8" ht="18" customHeight="1" x14ac:dyDescent="0.25">
      <c r="A14" s="173"/>
      <c r="B14" s="153"/>
      <c r="C14" s="31" t="s">
        <v>8</v>
      </c>
      <c r="D14" s="17">
        <v>3128.6</v>
      </c>
      <c r="E14" s="17">
        <v>3128.6</v>
      </c>
      <c r="F14" s="17">
        <v>3124.6</v>
      </c>
      <c r="G14" s="13">
        <f t="shared" si="3"/>
        <v>99.872147286326154</v>
      </c>
      <c r="H14" s="160"/>
    </row>
    <row r="15" spans="1:8" ht="18" customHeight="1" x14ac:dyDescent="0.25">
      <c r="A15" s="173"/>
      <c r="B15" s="153"/>
      <c r="C15" s="31" t="s">
        <v>9</v>
      </c>
      <c r="D15" s="17">
        <v>0</v>
      </c>
      <c r="E15" s="17">
        <v>0</v>
      </c>
      <c r="F15" s="17">
        <v>0</v>
      </c>
      <c r="G15" s="13">
        <v>0</v>
      </c>
      <c r="H15" s="160"/>
    </row>
    <row r="16" spans="1:8" ht="18" customHeight="1" x14ac:dyDescent="0.25">
      <c r="A16" s="173"/>
      <c r="B16" s="153"/>
      <c r="C16" s="31" t="s">
        <v>10</v>
      </c>
      <c r="D16" s="17">
        <v>0</v>
      </c>
      <c r="E16" s="17">
        <v>0</v>
      </c>
      <c r="F16" s="17">
        <v>0</v>
      </c>
      <c r="G16" s="13">
        <v>0</v>
      </c>
      <c r="H16" s="160"/>
    </row>
    <row r="17" spans="1:8" ht="18" customHeight="1" x14ac:dyDescent="0.25">
      <c r="A17" s="174"/>
      <c r="B17" s="154"/>
      <c r="C17" s="31" t="s">
        <v>11</v>
      </c>
      <c r="D17" s="13">
        <f t="shared" ref="D17" si="15">SUM(D13:D16)</f>
        <v>3128.6</v>
      </c>
      <c r="E17" s="13">
        <f t="shared" ref="E17:F17" si="16">SUM(E13:E16)</f>
        <v>3128.6</v>
      </c>
      <c r="F17" s="13">
        <f t="shared" si="16"/>
        <v>3124.6</v>
      </c>
      <c r="G17" s="13">
        <f t="shared" si="3"/>
        <v>99.872147286326154</v>
      </c>
      <c r="H17" s="161"/>
    </row>
    <row r="18" spans="1:8" ht="15.95" customHeight="1" x14ac:dyDescent="0.25">
      <c r="A18" s="116" t="s">
        <v>17</v>
      </c>
      <c r="B18" s="103" t="s">
        <v>75</v>
      </c>
      <c r="C18" s="36" t="s">
        <v>7</v>
      </c>
      <c r="D18" s="15">
        <f t="shared" ref="D18" si="17">D23</f>
        <v>0</v>
      </c>
      <c r="E18" s="15">
        <f t="shared" ref="E18:F21" si="18">E23</f>
        <v>0</v>
      </c>
      <c r="F18" s="15">
        <f t="shared" si="18"/>
        <v>0</v>
      </c>
      <c r="G18" s="13">
        <v>0</v>
      </c>
      <c r="H18" s="159" t="s">
        <v>291</v>
      </c>
    </row>
    <row r="19" spans="1:8" ht="15.95" customHeight="1" x14ac:dyDescent="0.25">
      <c r="A19" s="116"/>
      <c r="B19" s="103"/>
      <c r="C19" s="36" t="s">
        <v>8</v>
      </c>
      <c r="D19" s="15">
        <f t="shared" ref="D19" si="19">D24</f>
        <v>0</v>
      </c>
      <c r="E19" s="15">
        <f t="shared" si="18"/>
        <v>0</v>
      </c>
      <c r="F19" s="15">
        <f t="shared" si="18"/>
        <v>0</v>
      </c>
      <c r="G19" s="13">
        <v>0</v>
      </c>
      <c r="H19" s="160"/>
    </row>
    <row r="20" spans="1:8" ht="15.95" customHeight="1" x14ac:dyDescent="0.25">
      <c r="A20" s="116"/>
      <c r="B20" s="103"/>
      <c r="C20" s="36" t="s">
        <v>9</v>
      </c>
      <c r="D20" s="15">
        <f t="shared" ref="D20" si="20">D25</f>
        <v>1077.8</v>
      </c>
      <c r="E20" s="15">
        <f t="shared" si="18"/>
        <v>1077.8</v>
      </c>
      <c r="F20" s="15">
        <f t="shared" si="18"/>
        <v>1076.3</v>
      </c>
      <c r="G20" s="13">
        <f t="shared" si="3"/>
        <v>99.860827611801824</v>
      </c>
      <c r="H20" s="160"/>
    </row>
    <row r="21" spans="1:8" ht="15.95" customHeight="1" x14ac:dyDescent="0.25">
      <c r="A21" s="116"/>
      <c r="B21" s="103"/>
      <c r="C21" s="28" t="s">
        <v>10</v>
      </c>
      <c r="D21" s="15">
        <f t="shared" ref="D21" si="21">D26</f>
        <v>0</v>
      </c>
      <c r="E21" s="15">
        <f t="shared" si="18"/>
        <v>0</v>
      </c>
      <c r="F21" s="15">
        <f t="shared" si="18"/>
        <v>0</v>
      </c>
      <c r="G21" s="13">
        <v>0</v>
      </c>
      <c r="H21" s="160"/>
    </row>
    <row r="22" spans="1:8" ht="15.95" customHeight="1" x14ac:dyDescent="0.25">
      <c r="A22" s="116"/>
      <c r="B22" s="103"/>
      <c r="C22" s="29" t="s">
        <v>11</v>
      </c>
      <c r="D22" s="14">
        <f t="shared" ref="D22" si="22">SUM(D18:D21)</f>
        <v>1077.8</v>
      </c>
      <c r="E22" s="14">
        <f t="shared" ref="E22:F22" si="23">SUM(E18:E21)</f>
        <v>1077.8</v>
      </c>
      <c r="F22" s="14">
        <f t="shared" si="23"/>
        <v>1076.3</v>
      </c>
      <c r="G22" s="14">
        <f t="shared" si="3"/>
        <v>99.860827611801824</v>
      </c>
      <c r="H22" s="160"/>
    </row>
    <row r="23" spans="1:8" ht="15.95" customHeight="1" x14ac:dyDescent="0.25">
      <c r="A23" s="118" t="s">
        <v>19</v>
      </c>
      <c r="B23" s="117" t="s">
        <v>76</v>
      </c>
      <c r="C23" s="36" t="s">
        <v>7</v>
      </c>
      <c r="D23" s="15">
        <v>0</v>
      </c>
      <c r="E23" s="15">
        <v>0</v>
      </c>
      <c r="F23" s="15">
        <v>0</v>
      </c>
      <c r="G23" s="13">
        <v>0</v>
      </c>
      <c r="H23" s="160"/>
    </row>
    <row r="24" spans="1:8" ht="15.95" customHeight="1" x14ac:dyDescent="0.25">
      <c r="A24" s="118"/>
      <c r="B24" s="117"/>
      <c r="C24" s="36" t="s">
        <v>8</v>
      </c>
      <c r="D24" s="15">
        <v>0</v>
      </c>
      <c r="E24" s="15">
        <v>0</v>
      </c>
      <c r="F24" s="15">
        <v>0</v>
      </c>
      <c r="G24" s="13">
        <v>0</v>
      </c>
      <c r="H24" s="160"/>
    </row>
    <row r="25" spans="1:8" ht="15.95" customHeight="1" x14ac:dyDescent="0.25">
      <c r="A25" s="118"/>
      <c r="B25" s="117"/>
      <c r="C25" s="36" t="s">
        <v>9</v>
      </c>
      <c r="D25" s="15">
        <v>1077.8</v>
      </c>
      <c r="E25" s="15">
        <v>1077.8</v>
      </c>
      <c r="F25" s="15">
        <v>1076.3</v>
      </c>
      <c r="G25" s="13">
        <f t="shared" si="3"/>
        <v>99.860827611801824</v>
      </c>
      <c r="H25" s="160"/>
    </row>
    <row r="26" spans="1:8" ht="15.95" customHeight="1" x14ac:dyDescent="0.25">
      <c r="A26" s="118"/>
      <c r="B26" s="117"/>
      <c r="C26" s="28" t="s">
        <v>10</v>
      </c>
      <c r="D26" s="15">
        <v>0</v>
      </c>
      <c r="E26" s="15">
        <v>0</v>
      </c>
      <c r="F26" s="15">
        <v>0</v>
      </c>
      <c r="G26" s="13">
        <v>0</v>
      </c>
      <c r="H26" s="160"/>
    </row>
    <row r="27" spans="1:8" ht="15.95" customHeight="1" x14ac:dyDescent="0.25">
      <c r="A27" s="118"/>
      <c r="B27" s="117"/>
      <c r="C27" s="27" t="s">
        <v>11</v>
      </c>
      <c r="D27" s="13">
        <f t="shared" ref="D27" si="24">SUM(D23:D26)</f>
        <v>1077.8</v>
      </c>
      <c r="E27" s="13">
        <f t="shared" ref="E27:F27" si="25">SUM(E23:E26)</f>
        <v>1077.8</v>
      </c>
      <c r="F27" s="13">
        <f t="shared" si="25"/>
        <v>1076.3</v>
      </c>
      <c r="G27" s="13">
        <f t="shared" si="3"/>
        <v>99.860827611801824</v>
      </c>
      <c r="H27" s="161"/>
    </row>
    <row r="28" spans="1:8" ht="15" customHeight="1" x14ac:dyDescent="0.25">
      <c r="A28" s="116" t="s">
        <v>25</v>
      </c>
      <c r="B28" s="103" t="s">
        <v>26</v>
      </c>
      <c r="C28" s="36" t="s">
        <v>7</v>
      </c>
      <c r="D28" s="15">
        <f t="shared" ref="D28" si="26">D33</f>
        <v>0</v>
      </c>
      <c r="E28" s="15">
        <f t="shared" ref="E28:F31" si="27">E33</f>
        <v>0</v>
      </c>
      <c r="F28" s="15">
        <f t="shared" si="27"/>
        <v>0</v>
      </c>
      <c r="G28" s="13">
        <v>0</v>
      </c>
      <c r="H28" s="165"/>
    </row>
    <row r="29" spans="1:8" ht="15" customHeight="1" x14ac:dyDescent="0.25">
      <c r="A29" s="116"/>
      <c r="B29" s="103"/>
      <c r="C29" s="36" t="s">
        <v>8</v>
      </c>
      <c r="D29" s="15">
        <f t="shared" ref="D29" si="28">D34</f>
        <v>2111.3000000000002</v>
      </c>
      <c r="E29" s="15">
        <f t="shared" si="27"/>
        <v>2111.3000000000002</v>
      </c>
      <c r="F29" s="15">
        <f t="shared" si="27"/>
        <v>2111.3000000000002</v>
      </c>
      <c r="G29" s="13">
        <f t="shared" si="3"/>
        <v>100</v>
      </c>
      <c r="H29" s="165"/>
    </row>
    <row r="30" spans="1:8" ht="15" customHeight="1" x14ac:dyDescent="0.25">
      <c r="A30" s="116"/>
      <c r="B30" s="103"/>
      <c r="C30" s="36" t="s">
        <v>9</v>
      </c>
      <c r="D30" s="15">
        <f t="shared" ref="D30" si="29">D35</f>
        <v>6983.2</v>
      </c>
      <c r="E30" s="15">
        <f t="shared" si="27"/>
        <v>6983.2</v>
      </c>
      <c r="F30" s="15">
        <f t="shared" si="27"/>
        <v>6983.2</v>
      </c>
      <c r="G30" s="13">
        <f t="shared" si="3"/>
        <v>100</v>
      </c>
      <c r="H30" s="165"/>
    </row>
    <row r="31" spans="1:8" ht="15" customHeight="1" x14ac:dyDescent="0.25">
      <c r="A31" s="116"/>
      <c r="B31" s="103"/>
      <c r="C31" s="28" t="s">
        <v>10</v>
      </c>
      <c r="D31" s="15">
        <f t="shared" ref="D31" si="30">D36</f>
        <v>0</v>
      </c>
      <c r="E31" s="15">
        <f t="shared" si="27"/>
        <v>0</v>
      </c>
      <c r="F31" s="15">
        <f t="shared" si="27"/>
        <v>0</v>
      </c>
      <c r="G31" s="13">
        <v>0</v>
      </c>
      <c r="H31" s="165"/>
    </row>
    <row r="32" spans="1:8" ht="15" customHeight="1" x14ac:dyDescent="0.25">
      <c r="A32" s="116"/>
      <c r="B32" s="103"/>
      <c r="C32" s="29" t="s">
        <v>11</v>
      </c>
      <c r="D32" s="14">
        <f t="shared" ref="D32" si="31">SUM(D28:D31)</f>
        <v>9094.5</v>
      </c>
      <c r="E32" s="14">
        <f t="shared" ref="E32:F32" si="32">SUM(E28:E31)</f>
        <v>9094.5</v>
      </c>
      <c r="F32" s="14">
        <f t="shared" si="32"/>
        <v>9094.5</v>
      </c>
      <c r="G32" s="14">
        <f t="shared" si="3"/>
        <v>100</v>
      </c>
      <c r="H32" s="165"/>
    </row>
    <row r="33" spans="1:8" ht="15.95" customHeight="1" x14ac:dyDescent="0.25">
      <c r="A33" s="164" t="s">
        <v>27</v>
      </c>
      <c r="B33" s="117" t="s">
        <v>77</v>
      </c>
      <c r="C33" s="36" t="s">
        <v>7</v>
      </c>
      <c r="D33" s="15">
        <v>0</v>
      </c>
      <c r="E33" s="15">
        <v>0</v>
      </c>
      <c r="F33" s="15">
        <v>0</v>
      </c>
      <c r="G33" s="13">
        <v>0</v>
      </c>
      <c r="H33" s="117" t="s">
        <v>78</v>
      </c>
    </row>
    <row r="34" spans="1:8" ht="15.95" customHeight="1" x14ac:dyDescent="0.25">
      <c r="A34" s="164"/>
      <c r="B34" s="117"/>
      <c r="C34" s="36" t="s">
        <v>8</v>
      </c>
      <c r="D34" s="15">
        <v>2111.3000000000002</v>
      </c>
      <c r="E34" s="15">
        <v>2111.3000000000002</v>
      </c>
      <c r="F34" s="15">
        <v>2111.3000000000002</v>
      </c>
      <c r="G34" s="13">
        <f t="shared" si="3"/>
        <v>100</v>
      </c>
      <c r="H34" s="117"/>
    </row>
    <row r="35" spans="1:8" ht="15.95" customHeight="1" x14ac:dyDescent="0.25">
      <c r="A35" s="164"/>
      <c r="B35" s="117"/>
      <c r="C35" s="36" t="s">
        <v>9</v>
      </c>
      <c r="D35" s="15">
        <v>6983.2</v>
      </c>
      <c r="E35" s="15">
        <v>6983.2</v>
      </c>
      <c r="F35" s="15">
        <v>6983.2</v>
      </c>
      <c r="G35" s="13">
        <f t="shared" si="3"/>
        <v>100</v>
      </c>
      <c r="H35" s="117"/>
    </row>
    <row r="36" spans="1:8" ht="15.95" customHeight="1" x14ac:dyDescent="0.25">
      <c r="A36" s="164"/>
      <c r="B36" s="117"/>
      <c r="C36" s="28" t="s">
        <v>10</v>
      </c>
      <c r="D36" s="15">
        <v>0</v>
      </c>
      <c r="E36" s="15">
        <v>0</v>
      </c>
      <c r="F36" s="15">
        <v>0</v>
      </c>
      <c r="G36" s="13">
        <v>0</v>
      </c>
      <c r="H36" s="117"/>
    </row>
    <row r="37" spans="1:8" ht="15.95" customHeight="1" x14ac:dyDescent="0.25">
      <c r="A37" s="164"/>
      <c r="B37" s="117"/>
      <c r="C37" s="27" t="s">
        <v>11</v>
      </c>
      <c r="D37" s="13">
        <f t="shared" ref="D37" si="33">SUM(D33:D36)</f>
        <v>9094.5</v>
      </c>
      <c r="E37" s="13">
        <f t="shared" ref="E37:F37" si="34">SUM(E33:E36)</f>
        <v>9094.5</v>
      </c>
      <c r="F37" s="13">
        <f t="shared" si="34"/>
        <v>9094.5</v>
      </c>
      <c r="G37" s="13">
        <f t="shared" si="3"/>
        <v>100</v>
      </c>
      <c r="H37" s="117"/>
    </row>
  </sheetData>
  <mergeCells count="23">
    <mergeCell ref="A1:B2"/>
    <mergeCell ref="C1:C2"/>
    <mergeCell ref="H1:H2"/>
    <mergeCell ref="D1:G1"/>
    <mergeCell ref="A3:A7"/>
    <mergeCell ref="B3:B7"/>
    <mergeCell ref="H3:H7"/>
    <mergeCell ref="H33:H37"/>
    <mergeCell ref="H8:H17"/>
    <mergeCell ref="A18:A22"/>
    <mergeCell ref="B18:B22"/>
    <mergeCell ref="A23:A27"/>
    <mergeCell ref="B23:B27"/>
    <mergeCell ref="A28:A32"/>
    <mergeCell ref="B28:B32"/>
    <mergeCell ref="H28:H32"/>
    <mergeCell ref="H18:H27"/>
    <mergeCell ref="A8:A12"/>
    <mergeCell ref="B8:B12"/>
    <mergeCell ref="A13:A17"/>
    <mergeCell ref="B13:B17"/>
    <mergeCell ref="A33:A37"/>
    <mergeCell ref="B33:B37"/>
  </mergeCells>
  <pageMargins left="0.7" right="0.7" top="0.75" bottom="0.75" header="0.3" footer="0.3"/>
  <pageSetup paperSize="9" scale="78" fitToHeight="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37"/>
  <sheetViews>
    <sheetView zoomScaleNormal="100" workbookViewId="0">
      <selection activeCell="H8" sqref="H8:H17"/>
    </sheetView>
  </sheetViews>
  <sheetFormatPr defaultRowHeight="15" x14ac:dyDescent="0.25"/>
  <cols>
    <col min="1" max="1" width="4.42578125" bestFit="1" customWidth="1"/>
    <col min="2" max="2" width="35.42578125" customWidth="1"/>
    <col min="3" max="3" width="20.7109375" customWidth="1"/>
    <col min="4" max="4" width="14.5703125" style="68" bestFit="1" customWidth="1"/>
    <col min="5" max="7" width="12.85546875" customWidth="1"/>
    <col min="8" max="8" width="56.140625" customWidth="1"/>
  </cols>
  <sheetData>
    <row r="1" spans="1:8" ht="15" customHeight="1" x14ac:dyDescent="0.25">
      <c r="A1" s="95" t="s">
        <v>0</v>
      </c>
      <c r="B1" s="95"/>
      <c r="C1" s="95" t="s">
        <v>1</v>
      </c>
      <c r="D1" s="98" t="s">
        <v>243</v>
      </c>
      <c r="E1" s="99"/>
      <c r="F1" s="99"/>
      <c r="G1" s="100"/>
      <c r="H1" s="96" t="s">
        <v>2</v>
      </c>
    </row>
    <row r="2" spans="1:8" ht="38.25" x14ac:dyDescent="0.25">
      <c r="A2" s="95"/>
      <c r="B2" s="95"/>
      <c r="C2" s="95"/>
      <c r="D2" s="70" t="s">
        <v>244</v>
      </c>
      <c r="E2" s="4" t="s">
        <v>276</v>
      </c>
      <c r="F2" s="4" t="s">
        <v>4</v>
      </c>
      <c r="G2" s="4" t="s">
        <v>5</v>
      </c>
      <c r="H2" s="97"/>
    </row>
    <row r="3" spans="1:8" x14ac:dyDescent="0.25">
      <c r="A3" s="96" t="s">
        <v>79</v>
      </c>
      <c r="B3" s="103" t="s">
        <v>80</v>
      </c>
      <c r="C3" s="42" t="s">
        <v>7</v>
      </c>
      <c r="D3" s="13">
        <f t="shared" ref="D3:E3" si="0">D8+D18+D28</f>
        <v>0</v>
      </c>
      <c r="E3" s="13">
        <f t="shared" si="0"/>
        <v>0</v>
      </c>
      <c r="F3" s="13">
        <f t="shared" ref="F3:F6" si="1">F8+F18+F28</f>
        <v>0</v>
      </c>
      <c r="G3" s="13">
        <v>0</v>
      </c>
      <c r="H3" s="149"/>
    </row>
    <row r="4" spans="1:8" x14ac:dyDescent="0.25">
      <c r="A4" s="96"/>
      <c r="B4" s="103">
        <v>0</v>
      </c>
      <c r="C4" s="42" t="s">
        <v>8</v>
      </c>
      <c r="D4" s="13">
        <f t="shared" ref="D4:E4" si="2">D9+D19+D29</f>
        <v>8619.9</v>
      </c>
      <c r="E4" s="13">
        <f t="shared" si="2"/>
        <v>8619.9</v>
      </c>
      <c r="F4" s="13">
        <f t="shared" si="1"/>
        <v>8396.7999999999993</v>
      </c>
      <c r="G4" s="13">
        <f t="shared" ref="G4:G37" si="3">F4/E4*100</f>
        <v>97.411802921147569</v>
      </c>
      <c r="H4" s="149"/>
    </row>
    <row r="5" spans="1:8" x14ac:dyDescent="0.25">
      <c r="A5" s="96"/>
      <c r="B5" s="103">
        <v>0</v>
      </c>
      <c r="C5" s="42" t="s">
        <v>9</v>
      </c>
      <c r="D5" s="13">
        <f t="shared" ref="D5:E5" si="4">D10+D20+D30</f>
        <v>18225.099999999999</v>
      </c>
      <c r="E5" s="13">
        <f t="shared" si="4"/>
        <v>18225.099999999999</v>
      </c>
      <c r="F5" s="13">
        <f t="shared" si="1"/>
        <v>16282.8</v>
      </c>
      <c r="G5" s="13">
        <f t="shared" si="3"/>
        <v>89.342719655859227</v>
      </c>
      <c r="H5" s="149"/>
    </row>
    <row r="6" spans="1:8" x14ac:dyDescent="0.25">
      <c r="A6" s="96"/>
      <c r="B6" s="103"/>
      <c r="C6" s="39" t="s">
        <v>10</v>
      </c>
      <c r="D6" s="13">
        <f t="shared" ref="D6:E6" si="5">D11+D21+D31</f>
        <v>0</v>
      </c>
      <c r="E6" s="13">
        <f t="shared" si="5"/>
        <v>0</v>
      </c>
      <c r="F6" s="13">
        <f t="shared" si="1"/>
        <v>0</v>
      </c>
      <c r="G6" s="13">
        <v>0</v>
      </c>
      <c r="H6" s="149"/>
    </row>
    <row r="7" spans="1:8" x14ac:dyDescent="0.25">
      <c r="A7" s="96"/>
      <c r="B7" s="103"/>
      <c r="C7" s="38" t="s">
        <v>11</v>
      </c>
      <c r="D7" s="14">
        <f t="shared" ref="D7:E7" si="6">SUM(D3:D6)</f>
        <v>26845</v>
      </c>
      <c r="E7" s="14">
        <f t="shared" si="6"/>
        <v>26845</v>
      </c>
      <c r="F7" s="14">
        <f t="shared" ref="F7" si="7">SUM(F3:F6)</f>
        <v>24679.599999999999</v>
      </c>
      <c r="G7" s="14">
        <f t="shared" si="3"/>
        <v>91.933693425218848</v>
      </c>
      <c r="H7" s="149"/>
    </row>
    <row r="8" spans="1:8" x14ac:dyDescent="0.25">
      <c r="A8" s="95" t="s">
        <v>12</v>
      </c>
      <c r="B8" s="103" t="s">
        <v>81</v>
      </c>
      <c r="C8" s="42" t="s">
        <v>7</v>
      </c>
      <c r="D8" s="15">
        <f t="shared" ref="D8:E8" si="8">D13</f>
        <v>0</v>
      </c>
      <c r="E8" s="15">
        <f t="shared" si="8"/>
        <v>0</v>
      </c>
      <c r="F8" s="15">
        <f t="shared" ref="F8:F11" si="9">F13</f>
        <v>0</v>
      </c>
      <c r="G8" s="13">
        <v>0</v>
      </c>
      <c r="H8" s="159" t="s">
        <v>292</v>
      </c>
    </row>
    <row r="9" spans="1:8" x14ac:dyDescent="0.25">
      <c r="A9" s="95"/>
      <c r="B9" s="103"/>
      <c r="C9" s="42" t="s">
        <v>8</v>
      </c>
      <c r="D9" s="15">
        <f t="shared" ref="D9:E9" si="10">D14</f>
        <v>8164.8</v>
      </c>
      <c r="E9" s="15">
        <f t="shared" si="10"/>
        <v>8164.8</v>
      </c>
      <c r="F9" s="15">
        <f t="shared" si="9"/>
        <v>7971.4</v>
      </c>
      <c r="G9" s="13">
        <f t="shared" si="3"/>
        <v>97.63129531648049</v>
      </c>
      <c r="H9" s="160"/>
    </row>
    <row r="10" spans="1:8" x14ac:dyDescent="0.25">
      <c r="A10" s="95"/>
      <c r="B10" s="103"/>
      <c r="C10" s="42" t="s">
        <v>9</v>
      </c>
      <c r="D10" s="15">
        <f t="shared" ref="D10:E10" si="11">D15</f>
        <v>0</v>
      </c>
      <c r="E10" s="15">
        <f t="shared" si="11"/>
        <v>0</v>
      </c>
      <c r="F10" s="15">
        <f t="shared" si="9"/>
        <v>0</v>
      </c>
      <c r="G10" s="13">
        <v>0</v>
      </c>
      <c r="H10" s="160"/>
    </row>
    <row r="11" spans="1:8" x14ac:dyDescent="0.25">
      <c r="A11" s="95"/>
      <c r="B11" s="103"/>
      <c r="C11" s="39" t="s">
        <v>10</v>
      </c>
      <c r="D11" s="15">
        <f t="shared" ref="D11:E11" si="12">D16</f>
        <v>0</v>
      </c>
      <c r="E11" s="15">
        <f t="shared" si="12"/>
        <v>0</v>
      </c>
      <c r="F11" s="15">
        <f t="shared" si="9"/>
        <v>0</v>
      </c>
      <c r="G11" s="13">
        <v>0</v>
      </c>
      <c r="H11" s="160"/>
    </row>
    <row r="12" spans="1:8" x14ac:dyDescent="0.25">
      <c r="A12" s="95"/>
      <c r="B12" s="103"/>
      <c r="C12" s="38" t="s">
        <v>11</v>
      </c>
      <c r="D12" s="14">
        <f t="shared" ref="D12:E12" si="13">SUM(D8:D11)</f>
        <v>8164.8</v>
      </c>
      <c r="E12" s="14">
        <f t="shared" si="13"/>
        <v>8164.8</v>
      </c>
      <c r="F12" s="14">
        <f t="shared" ref="F12" si="14">SUM(F8:F11)</f>
        <v>7971.4</v>
      </c>
      <c r="G12" s="14">
        <f t="shared" si="3"/>
        <v>97.63129531648049</v>
      </c>
      <c r="H12" s="160"/>
    </row>
    <row r="13" spans="1:8" x14ac:dyDescent="0.25">
      <c r="A13" s="172" t="s">
        <v>31</v>
      </c>
      <c r="B13" s="145" t="s">
        <v>82</v>
      </c>
      <c r="C13" s="42" t="s">
        <v>7</v>
      </c>
      <c r="D13" s="13">
        <v>0</v>
      </c>
      <c r="E13" s="13">
        <v>0</v>
      </c>
      <c r="F13" s="13">
        <v>0</v>
      </c>
      <c r="G13" s="13">
        <v>0</v>
      </c>
      <c r="H13" s="160"/>
    </row>
    <row r="14" spans="1:8" x14ac:dyDescent="0.25">
      <c r="A14" s="173"/>
      <c r="B14" s="146"/>
      <c r="C14" s="42" t="s">
        <v>8</v>
      </c>
      <c r="D14" s="13">
        <v>8164.8</v>
      </c>
      <c r="E14" s="13">
        <v>8164.8</v>
      </c>
      <c r="F14" s="13">
        <v>7971.4</v>
      </c>
      <c r="G14" s="13">
        <f t="shared" si="3"/>
        <v>97.63129531648049</v>
      </c>
      <c r="H14" s="160"/>
    </row>
    <row r="15" spans="1:8" x14ac:dyDescent="0.25">
      <c r="A15" s="173"/>
      <c r="B15" s="146"/>
      <c r="C15" s="42" t="s">
        <v>9</v>
      </c>
      <c r="D15" s="13">
        <v>0</v>
      </c>
      <c r="E15" s="13">
        <v>0</v>
      </c>
      <c r="F15" s="13">
        <v>0</v>
      </c>
      <c r="G15" s="13">
        <v>0</v>
      </c>
      <c r="H15" s="160"/>
    </row>
    <row r="16" spans="1:8" x14ac:dyDescent="0.25">
      <c r="A16" s="173"/>
      <c r="B16" s="146"/>
      <c r="C16" s="39" t="s">
        <v>10</v>
      </c>
      <c r="D16" s="13">
        <v>0</v>
      </c>
      <c r="E16" s="13">
        <v>0</v>
      </c>
      <c r="F16" s="13">
        <v>0</v>
      </c>
      <c r="G16" s="13">
        <v>0</v>
      </c>
      <c r="H16" s="160"/>
    </row>
    <row r="17" spans="1:8" x14ac:dyDescent="0.25">
      <c r="A17" s="174"/>
      <c r="B17" s="147"/>
      <c r="C17" s="38" t="s">
        <v>11</v>
      </c>
      <c r="D17" s="13">
        <f t="shared" ref="D17:E17" si="15">SUM(D13:D16)</f>
        <v>8164.8</v>
      </c>
      <c r="E17" s="13">
        <f t="shared" si="15"/>
        <v>8164.8</v>
      </c>
      <c r="F17" s="13">
        <f t="shared" ref="F17" si="16">SUM(F13:F16)</f>
        <v>7971.4</v>
      </c>
      <c r="G17" s="13">
        <f t="shared" si="3"/>
        <v>97.63129531648049</v>
      </c>
      <c r="H17" s="161"/>
    </row>
    <row r="18" spans="1:8" x14ac:dyDescent="0.25">
      <c r="A18" s="116" t="s">
        <v>17</v>
      </c>
      <c r="B18" s="103" t="s">
        <v>83</v>
      </c>
      <c r="C18" s="42" t="s">
        <v>7</v>
      </c>
      <c r="D18" s="15">
        <f t="shared" ref="D18:E18" si="17">D23</f>
        <v>0</v>
      </c>
      <c r="E18" s="15">
        <f t="shared" si="17"/>
        <v>0</v>
      </c>
      <c r="F18" s="15">
        <f t="shared" ref="F18:F21" si="18">F23</f>
        <v>0</v>
      </c>
      <c r="G18" s="13">
        <v>0</v>
      </c>
      <c r="H18" s="175"/>
    </row>
    <row r="19" spans="1:8" x14ac:dyDescent="0.25">
      <c r="A19" s="116"/>
      <c r="B19" s="103"/>
      <c r="C19" s="42" t="s">
        <v>8</v>
      </c>
      <c r="D19" s="15">
        <f t="shared" ref="D19:E19" si="19">D24</f>
        <v>455.1</v>
      </c>
      <c r="E19" s="15">
        <f t="shared" si="19"/>
        <v>455.1</v>
      </c>
      <c r="F19" s="15">
        <f t="shared" si="18"/>
        <v>425.4</v>
      </c>
      <c r="G19" s="13">
        <f t="shared" si="3"/>
        <v>93.473961766644692</v>
      </c>
      <c r="H19" s="175"/>
    </row>
    <row r="20" spans="1:8" x14ac:dyDescent="0.25">
      <c r="A20" s="116"/>
      <c r="B20" s="103"/>
      <c r="C20" s="42" t="s">
        <v>9</v>
      </c>
      <c r="D20" s="15">
        <f t="shared" ref="D20:E20" si="20">D25</f>
        <v>18131.099999999999</v>
      </c>
      <c r="E20" s="15">
        <f t="shared" si="20"/>
        <v>18131.099999999999</v>
      </c>
      <c r="F20" s="15">
        <f t="shared" si="18"/>
        <v>16188.8</v>
      </c>
      <c r="G20" s="13">
        <f t="shared" si="3"/>
        <v>89.287467390285201</v>
      </c>
      <c r="H20" s="175"/>
    </row>
    <row r="21" spans="1:8" x14ac:dyDescent="0.25">
      <c r="A21" s="116"/>
      <c r="B21" s="103"/>
      <c r="C21" s="39" t="s">
        <v>10</v>
      </c>
      <c r="D21" s="15">
        <f t="shared" ref="D21:E21" si="21">D26</f>
        <v>0</v>
      </c>
      <c r="E21" s="15">
        <f t="shared" si="21"/>
        <v>0</v>
      </c>
      <c r="F21" s="15">
        <f t="shared" si="18"/>
        <v>0</v>
      </c>
      <c r="G21" s="13">
        <v>0</v>
      </c>
      <c r="H21" s="175"/>
    </row>
    <row r="22" spans="1:8" x14ac:dyDescent="0.25">
      <c r="A22" s="116"/>
      <c r="B22" s="103"/>
      <c r="C22" s="38" t="s">
        <v>11</v>
      </c>
      <c r="D22" s="14">
        <f t="shared" ref="D22:E22" si="22">SUM(D18:D21)</f>
        <v>18586.199999999997</v>
      </c>
      <c r="E22" s="14">
        <f t="shared" si="22"/>
        <v>18586.199999999997</v>
      </c>
      <c r="F22" s="14">
        <f t="shared" ref="F22" si="23">SUM(F18:F21)</f>
        <v>16614.2</v>
      </c>
      <c r="G22" s="14">
        <f t="shared" si="3"/>
        <v>89.389977510195749</v>
      </c>
      <c r="H22" s="175"/>
    </row>
    <row r="23" spans="1:8" x14ac:dyDescent="0.25">
      <c r="A23" s="172" t="s">
        <v>19</v>
      </c>
      <c r="B23" s="145" t="s">
        <v>84</v>
      </c>
      <c r="C23" s="42" t="s">
        <v>7</v>
      </c>
      <c r="D23" s="15">
        <v>0</v>
      </c>
      <c r="E23" s="15">
        <v>0</v>
      </c>
      <c r="F23" s="15">
        <v>0</v>
      </c>
      <c r="G23" s="13">
        <v>0</v>
      </c>
      <c r="H23" s="117" t="s">
        <v>293</v>
      </c>
    </row>
    <row r="24" spans="1:8" x14ac:dyDescent="0.25">
      <c r="A24" s="173"/>
      <c r="B24" s="146"/>
      <c r="C24" s="42" t="s">
        <v>8</v>
      </c>
      <c r="D24" s="15">
        <v>455.1</v>
      </c>
      <c r="E24" s="15">
        <v>455.1</v>
      </c>
      <c r="F24" s="15">
        <v>425.4</v>
      </c>
      <c r="G24" s="13">
        <f t="shared" si="3"/>
        <v>93.473961766644692</v>
      </c>
      <c r="H24" s="117"/>
    </row>
    <row r="25" spans="1:8" x14ac:dyDescent="0.25">
      <c r="A25" s="173"/>
      <c r="B25" s="146"/>
      <c r="C25" s="42" t="s">
        <v>9</v>
      </c>
      <c r="D25" s="13">
        <v>18131.099999999999</v>
      </c>
      <c r="E25" s="13">
        <v>18131.099999999999</v>
      </c>
      <c r="F25" s="13">
        <v>16188.8</v>
      </c>
      <c r="G25" s="13">
        <f t="shared" si="3"/>
        <v>89.287467390285201</v>
      </c>
      <c r="H25" s="117"/>
    </row>
    <row r="26" spans="1:8" x14ac:dyDescent="0.25">
      <c r="A26" s="173"/>
      <c r="B26" s="146"/>
      <c r="C26" s="39" t="s">
        <v>10</v>
      </c>
      <c r="D26" s="15">
        <v>0</v>
      </c>
      <c r="E26" s="15">
        <v>0</v>
      </c>
      <c r="F26" s="15">
        <v>0</v>
      </c>
      <c r="G26" s="13">
        <v>0</v>
      </c>
      <c r="H26" s="117"/>
    </row>
    <row r="27" spans="1:8" x14ac:dyDescent="0.25">
      <c r="A27" s="174"/>
      <c r="B27" s="147"/>
      <c r="C27" s="37" t="s">
        <v>11</v>
      </c>
      <c r="D27" s="13">
        <f t="shared" ref="D27:E27" si="24">SUM(D23:D26)</f>
        <v>18586.199999999997</v>
      </c>
      <c r="E27" s="13">
        <f t="shared" si="24"/>
        <v>18586.199999999997</v>
      </c>
      <c r="F27" s="13">
        <f t="shared" ref="F27" si="25">SUM(F23:F26)</f>
        <v>16614.2</v>
      </c>
      <c r="G27" s="13">
        <f t="shared" si="3"/>
        <v>89.389977510195749</v>
      </c>
      <c r="H27" s="117"/>
    </row>
    <row r="28" spans="1:8" x14ac:dyDescent="0.25">
      <c r="A28" s="95" t="s">
        <v>25</v>
      </c>
      <c r="B28" s="103" t="s">
        <v>85</v>
      </c>
      <c r="C28" s="42" t="s">
        <v>7</v>
      </c>
      <c r="D28" s="15">
        <f t="shared" ref="D28:E28" si="26">D33</f>
        <v>0</v>
      </c>
      <c r="E28" s="15">
        <f t="shared" si="26"/>
        <v>0</v>
      </c>
      <c r="F28" s="15">
        <f t="shared" ref="F28:F31" si="27">F33</f>
        <v>0</v>
      </c>
      <c r="G28" s="13">
        <v>0</v>
      </c>
      <c r="H28" s="122"/>
    </row>
    <row r="29" spans="1:8" x14ac:dyDescent="0.25">
      <c r="A29" s="95"/>
      <c r="B29" s="103"/>
      <c r="C29" s="42" t="s">
        <v>8</v>
      </c>
      <c r="D29" s="15">
        <f t="shared" ref="D29:E29" si="28">D34</f>
        <v>0</v>
      </c>
      <c r="E29" s="15">
        <f t="shared" si="28"/>
        <v>0</v>
      </c>
      <c r="F29" s="15">
        <f t="shared" si="27"/>
        <v>0</v>
      </c>
      <c r="G29" s="13">
        <v>0</v>
      </c>
      <c r="H29" s="176"/>
    </row>
    <row r="30" spans="1:8" x14ac:dyDescent="0.25">
      <c r="A30" s="95"/>
      <c r="B30" s="103"/>
      <c r="C30" s="42" t="s">
        <v>9</v>
      </c>
      <c r="D30" s="15">
        <f t="shared" ref="D30:E30" si="29">D35</f>
        <v>94</v>
      </c>
      <c r="E30" s="15">
        <f t="shared" si="29"/>
        <v>94</v>
      </c>
      <c r="F30" s="15">
        <f t="shared" si="27"/>
        <v>94</v>
      </c>
      <c r="G30" s="13">
        <f t="shared" si="3"/>
        <v>100</v>
      </c>
      <c r="H30" s="176"/>
    </row>
    <row r="31" spans="1:8" x14ac:dyDescent="0.25">
      <c r="A31" s="95"/>
      <c r="B31" s="103"/>
      <c r="C31" s="39" t="s">
        <v>10</v>
      </c>
      <c r="D31" s="15">
        <f t="shared" ref="D31:E31" si="30">D36</f>
        <v>0</v>
      </c>
      <c r="E31" s="15">
        <f t="shared" si="30"/>
        <v>0</v>
      </c>
      <c r="F31" s="15">
        <f t="shared" si="27"/>
        <v>0</v>
      </c>
      <c r="G31" s="13">
        <v>0</v>
      </c>
      <c r="H31" s="176"/>
    </row>
    <row r="32" spans="1:8" x14ac:dyDescent="0.25">
      <c r="A32" s="95"/>
      <c r="B32" s="103"/>
      <c r="C32" s="38" t="s">
        <v>11</v>
      </c>
      <c r="D32" s="14">
        <f t="shared" ref="D32:E32" si="31">SUM(D28:D31)</f>
        <v>94</v>
      </c>
      <c r="E32" s="14">
        <f t="shared" si="31"/>
        <v>94</v>
      </c>
      <c r="F32" s="14">
        <f t="shared" ref="F32" si="32">SUM(F28:F31)</f>
        <v>94</v>
      </c>
      <c r="G32" s="14">
        <f t="shared" si="3"/>
        <v>100</v>
      </c>
      <c r="H32" s="176"/>
    </row>
    <row r="33" spans="1:8" ht="15" customHeight="1" x14ac:dyDescent="0.25">
      <c r="A33" s="172" t="s">
        <v>27</v>
      </c>
      <c r="B33" s="145" t="s">
        <v>86</v>
      </c>
      <c r="C33" s="42" t="s">
        <v>7</v>
      </c>
      <c r="D33" s="13">
        <v>0</v>
      </c>
      <c r="E33" s="13">
        <v>0</v>
      </c>
      <c r="F33" s="13">
        <v>0</v>
      </c>
      <c r="G33" s="13">
        <v>0</v>
      </c>
      <c r="H33" s="117" t="s">
        <v>252</v>
      </c>
    </row>
    <row r="34" spans="1:8" x14ac:dyDescent="0.25">
      <c r="A34" s="173"/>
      <c r="B34" s="146"/>
      <c r="C34" s="42" t="s">
        <v>8</v>
      </c>
      <c r="D34" s="13">
        <v>0</v>
      </c>
      <c r="E34" s="13">
        <v>0</v>
      </c>
      <c r="F34" s="13">
        <v>0</v>
      </c>
      <c r="G34" s="13">
        <v>0</v>
      </c>
      <c r="H34" s="117"/>
    </row>
    <row r="35" spans="1:8" x14ac:dyDescent="0.25">
      <c r="A35" s="173"/>
      <c r="B35" s="146"/>
      <c r="C35" s="42" t="s">
        <v>9</v>
      </c>
      <c r="D35" s="13">
        <v>94</v>
      </c>
      <c r="E35" s="13">
        <v>94</v>
      </c>
      <c r="F35" s="13">
        <v>94</v>
      </c>
      <c r="G35" s="13">
        <f t="shared" si="3"/>
        <v>100</v>
      </c>
      <c r="H35" s="117"/>
    </row>
    <row r="36" spans="1:8" x14ac:dyDescent="0.25">
      <c r="A36" s="173"/>
      <c r="B36" s="146"/>
      <c r="C36" s="39" t="s">
        <v>10</v>
      </c>
      <c r="D36" s="13">
        <v>0</v>
      </c>
      <c r="E36" s="13">
        <v>0</v>
      </c>
      <c r="F36" s="13">
        <v>0</v>
      </c>
      <c r="G36" s="13">
        <v>0</v>
      </c>
      <c r="H36" s="117"/>
    </row>
    <row r="37" spans="1:8" x14ac:dyDescent="0.25">
      <c r="A37" s="174"/>
      <c r="B37" s="147"/>
      <c r="C37" s="38" t="s">
        <v>11</v>
      </c>
      <c r="D37" s="13">
        <f t="shared" ref="D37:E37" si="33">SUM(D33:D36)</f>
        <v>94</v>
      </c>
      <c r="E37" s="13">
        <f t="shared" si="33"/>
        <v>94</v>
      </c>
      <c r="F37" s="13">
        <f t="shared" ref="F37" si="34">SUM(F33:F36)</f>
        <v>94</v>
      </c>
      <c r="G37" s="13">
        <f t="shared" si="3"/>
        <v>100</v>
      </c>
      <c r="H37" s="117"/>
    </row>
  </sheetData>
  <mergeCells count="24">
    <mergeCell ref="A28:A32"/>
    <mergeCell ref="B28:B32"/>
    <mergeCell ref="H28:H32"/>
    <mergeCell ref="H33:H37"/>
    <mergeCell ref="A33:A37"/>
    <mergeCell ref="B33:B37"/>
    <mergeCell ref="A18:A22"/>
    <mergeCell ref="B18:B22"/>
    <mergeCell ref="H18:H22"/>
    <mergeCell ref="H23:H27"/>
    <mergeCell ref="A23:A27"/>
    <mergeCell ref="B23:B27"/>
    <mergeCell ref="H8:H17"/>
    <mergeCell ref="H3:H7"/>
    <mergeCell ref="A1:B2"/>
    <mergeCell ref="C1:C2"/>
    <mergeCell ref="H1:H2"/>
    <mergeCell ref="A8:A12"/>
    <mergeCell ref="B8:B12"/>
    <mergeCell ref="A13:A17"/>
    <mergeCell ref="B13:B17"/>
    <mergeCell ref="A3:A7"/>
    <mergeCell ref="B3:B7"/>
    <mergeCell ref="D1:G1"/>
  </mergeCells>
  <pageMargins left="0.7" right="0.7" top="0.75" bottom="0.75" header="0.3" footer="0.3"/>
  <pageSetup paperSize="9" scale="77" fitToHeight="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42"/>
  <sheetViews>
    <sheetView topLeftCell="A13" zoomScaleNormal="100" workbookViewId="0">
      <selection activeCell="H18" sqref="H18:H22"/>
    </sheetView>
  </sheetViews>
  <sheetFormatPr defaultRowHeight="15" x14ac:dyDescent="0.25"/>
  <cols>
    <col min="1" max="1" width="4.85546875" bestFit="1" customWidth="1"/>
    <col min="2" max="2" width="35.42578125" customWidth="1"/>
    <col min="3" max="3" width="19.140625" bestFit="1" customWidth="1"/>
    <col min="4" max="4" width="14.5703125" style="68" customWidth="1"/>
    <col min="5" max="7" width="12.85546875" customWidth="1"/>
    <col min="8" max="8" width="59.140625" customWidth="1"/>
  </cols>
  <sheetData>
    <row r="1" spans="1:8" ht="15" customHeight="1" x14ac:dyDescent="0.25">
      <c r="A1" s="95" t="s">
        <v>0</v>
      </c>
      <c r="B1" s="95"/>
      <c r="C1" s="95" t="s">
        <v>1</v>
      </c>
      <c r="D1" s="98" t="s">
        <v>243</v>
      </c>
      <c r="E1" s="99"/>
      <c r="F1" s="99"/>
      <c r="G1" s="100"/>
      <c r="H1" s="96" t="s">
        <v>2</v>
      </c>
    </row>
    <row r="2" spans="1:8" ht="38.25" x14ac:dyDescent="0.25">
      <c r="A2" s="95"/>
      <c r="B2" s="95"/>
      <c r="C2" s="95"/>
      <c r="D2" s="70" t="s">
        <v>244</v>
      </c>
      <c r="E2" s="4" t="s">
        <v>276</v>
      </c>
      <c r="F2" s="4" t="s">
        <v>4</v>
      </c>
      <c r="G2" s="4" t="s">
        <v>5</v>
      </c>
      <c r="H2" s="97"/>
    </row>
    <row r="3" spans="1:8" ht="15" customHeight="1" x14ac:dyDescent="0.25">
      <c r="A3" s="96" t="s">
        <v>87</v>
      </c>
      <c r="B3" s="103" t="s">
        <v>88</v>
      </c>
      <c r="C3" s="63" t="s">
        <v>7</v>
      </c>
      <c r="D3" s="13">
        <f t="shared" ref="D3:E3" si="0">D8+D23+D33</f>
        <v>63318.2</v>
      </c>
      <c r="E3" s="13">
        <f t="shared" si="0"/>
        <v>63318.2</v>
      </c>
      <c r="F3" s="13">
        <f t="shared" ref="F3:F6" si="1">F8+F23+F33</f>
        <v>63240.4</v>
      </c>
      <c r="G3" s="13">
        <f t="shared" ref="G3:G42" si="2">F3/E3*100</f>
        <v>99.877128534923614</v>
      </c>
      <c r="H3" s="177"/>
    </row>
    <row r="4" spans="1:8" x14ac:dyDescent="0.25">
      <c r="A4" s="96"/>
      <c r="B4" s="103">
        <v>0</v>
      </c>
      <c r="C4" s="63" t="s">
        <v>8</v>
      </c>
      <c r="D4" s="13">
        <f t="shared" ref="D4:E4" si="3">D9+D24+D34</f>
        <v>146111.40000000002</v>
      </c>
      <c r="E4" s="13">
        <f t="shared" si="3"/>
        <v>146111.40000000002</v>
      </c>
      <c r="F4" s="13">
        <f t="shared" si="1"/>
        <v>145161.59999999998</v>
      </c>
      <c r="G4" s="13">
        <f t="shared" si="2"/>
        <v>99.349948053334614</v>
      </c>
      <c r="H4" s="177"/>
    </row>
    <row r="5" spans="1:8" x14ac:dyDescent="0.25">
      <c r="A5" s="96"/>
      <c r="B5" s="103">
        <v>0</v>
      </c>
      <c r="C5" s="63" t="s">
        <v>9</v>
      </c>
      <c r="D5" s="13">
        <f>D10+D25+D35</f>
        <v>59306.6</v>
      </c>
      <c r="E5" s="13">
        <f t="shared" ref="E5" si="4">E10+E25+E35</f>
        <v>59306.6</v>
      </c>
      <c r="F5" s="13">
        <f t="shared" si="1"/>
        <v>55976.600000000006</v>
      </c>
      <c r="G5" s="13">
        <f t="shared" si="2"/>
        <v>94.385110594773607</v>
      </c>
      <c r="H5" s="177"/>
    </row>
    <row r="6" spans="1:8" x14ac:dyDescent="0.25">
      <c r="A6" s="96"/>
      <c r="B6" s="103"/>
      <c r="C6" s="64" t="s">
        <v>10</v>
      </c>
      <c r="D6" s="13">
        <f t="shared" ref="D6:E6" si="5">D11+D26+D36</f>
        <v>0</v>
      </c>
      <c r="E6" s="13">
        <f t="shared" si="5"/>
        <v>0</v>
      </c>
      <c r="F6" s="13">
        <f t="shared" si="1"/>
        <v>0</v>
      </c>
      <c r="G6" s="13">
        <v>0</v>
      </c>
      <c r="H6" s="177"/>
    </row>
    <row r="7" spans="1:8" x14ac:dyDescent="0.25">
      <c r="A7" s="96"/>
      <c r="B7" s="103"/>
      <c r="C7" s="65" t="s">
        <v>11</v>
      </c>
      <c r="D7" s="14">
        <f t="shared" ref="D7:E7" si="6">SUM(D3:D6)</f>
        <v>268736.2</v>
      </c>
      <c r="E7" s="14">
        <f t="shared" si="6"/>
        <v>268736.2</v>
      </c>
      <c r="F7" s="14">
        <f t="shared" ref="F7" si="7">SUM(F3:F6)</f>
        <v>264378.59999999998</v>
      </c>
      <c r="G7" s="14">
        <f t="shared" si="2"/>
        <v>98.378484178908522</v>
      </c>
      <c r="H7" s="177"/>
    </row>
    <row r="8" spans="1:8" x14ac:dyDescent="0.25">
      <c r="A8" s="95" t="s">
        <v>12</v>
      </c>
      <c r="B8" s="103" t="s">
        <v>89</v>
      </c>
      <c r="C8" s="48" t="s">
        <v>7</v>
      </c>
      <c r="D8" s="15">
        <f t="shared" ref="D8:E8" si="8">D13+D18</f>
        <v>0</v>
      </c>
      <c r="E8" s="15">
        <f t="shared" si="8"/>
        <v>0</v>
      </c>
      <c r="F8" s="15">
        <f t="shared" ref="F8:F11" si="9">F13+F18</f>
        <v>0</v>
      </c>
      <c r="G8" s="13">
        <v>0</v>
      </c>
      <c r="H8" s="149"/>
    </row>
    <row r="9" spans="1:8" x14ac:dyDescent="0.25">
      <c r="A9" s="95"/>
      <c r="B9" s="103"/>
      <c r="C9" s="48" t="s">
        <v>8</v>
      </c>
      <c r="D9" s="15">
        <f t="shared" ref="D9:E9" si="10">D14+D19</f>
        <v>68464.600000000006</v>
      </c>
      <c r="E9" s="15">
        <f t="shared" si="10"/>
        <v>68464.600000000006</v>
      </c>
      <c r="F9" s="15">
        <f t="shared" si="9"/>
        <v>67609.7</v>
      </c>
      <c r="G9" s="13">
        <f t="shared" si="2"/>
        <v>98.751325502522462</v>
      </c>
      <c r="H9" s="149"/>
    </row>
    <row r="10" spans="1:8" x14ac:dyDescent="0.25">
      <c r="A10" s="95"/>
      <c r="B10" s="103"/>
      <c r="C10" s="48" t="s">
        <v>9</v>
      </c>
      <c r="D10" s="15">
        <f t="shared" ref="D10:E10" si="11">D15+D20</f>
        <v>12266</v>
      </c>
      <c r="E10" s="15">
        <f t="shared" si="11"/>
        <v>12266</v>
      </c>
      <c r="F10" s="15">
        <f t="shared" si="9"/>
        <v>10506.900000000001</v>
      </c>
      <c r="G10" s="13">
        <f t="shared" si="2"/>
        <v>85.65873145279636</v>
      </c>
      <c r="H10" s="149"/>
    </row>
    <row r="11" spans="1:8" x14ac:dyDescent="0.25">
      <c r="A11" s="95"/>
      <c r="B11" s="103"/>
      <c r="C11" s="47" t="s">
        <v>10</v>
      </c>
      <c r="D11" s="15">
        <f t="shared" ref="D11:E11" si="12">D16+D21</f>
        <v>0</v>
      </c>
      <c r="E11" s="15">
        <f t="shared" si="12"/>
        <v>0</v>
      </c>
      <c r="F11" s="15">
        <f t="shared" si="9"/>
        <v>0</v>
      </c>
      <c r="G11" s="13">
        <v>0</v>
      </c>
      <c r="H11" s="149"/>
    </row>
    <row r="12" spans="1:8" x14ac:dyDescent="0.25">
      <c r="A12" s="95"/>
      <c r="B12" s="103"/>
      <c r="C12" s="44" t="s">
        <v>11</v>
      </c>
      <c r="D12" s="14">
        <f t="shared" ref="D12:E12" si="13">SUM(D8:D11)</f>
        <v>80730.600000000006</v>
      </c>
      <c r="E12" s="14">
        <f t="shared" si="13"/>
        <v>80730.600000000006</v>
      </c>
      <c r="F12" s="14">
        <f t="shared" ref="F12" si="14">SUM(F8:F11)</f>
        <v>78116.600000000006</v>
      </c>
      <c r="G12" s="14">
        <f t="shared" si="2"/>
        <v>96.762070392143755</v>
      </c>
      <c r="H12" s="149"/>
    </row>
    <row r="13" spans="1:8" ht="35.1" customHeight="1" x14ac:dyDescent="0.25">
      <c r="A13" s="162" t="s">
        <v>33</v>
      </c>
      <c r="B13" s="117" t="s">
        <v>90</v>
      </c>
      <c r="C13" s="48" t="s">
        <v>7</v>
      </c>
      <c r="D13" s="15">
        <v>0</v>
      </c>
      <c r="E13" s="15">
        <v>0</v>
      </c>
      <c r="F13" s="15">
        <v>0</v>
      </c>
      <c r="G13" s="13">
        <v>0</v>
      </c>
      <c r="H13" s="117" t="s">
        <v>294</v>
      </c>
    </row>
    <row r="14" spans="1:8" ht="35.1" customHeight="1" x14ac:dyDescent="0.25">
      <c r="A14" s="162"/>
      <c r="B14" s="117"/>
      <c r="C14" s="48" t="s">
        <v>8</v>
      </c>
      <c r="D14" s="13">
        <v>5186.3</v>
      </c>
      <c r="E14" s="13">
        <v>5186.3</v>
      </c>
      <c r="F14" s="13">
        <v>4744.1000000000004</v>
      </c>
      <c r="G14" s="13">
        <f t="shared" si="2"/>
        <v>91.473690299442765</v>
      </c>
      <c r="H14" s="117"/>
    </row>
    <row r="15" spans="1:8" ht="35.1" customHeight="1" x14ac:dyDescent="0.25">
      <c r="A15" s="162"/>
      <c r="B15" s="117"/>
      <c r="C15" s="48" t="s">
        <v>9</v>
      </c>
      <c r="D15" s="13">
        <v>941.4</v>
      </c>
      <c r="E15" s="13">
        <v>941.4</v>
      </c>
      <c r="F15" s="13">
        <v>469.2</v>
      </c>
      <c r="G15" s="13">
        <f t="shared" si="2"/>
        <v>49.840662842574886</v>
      </c>
      <c r="H15" s="117"/>
    </row>
    <row r="16" spans="1:8" ht="35.1" customHeight="1" x14ac:dyDescent="0.25">
      <c r="A16" s="162"/>
      <c r="B16" s="117"/>
      <c r="C16" s="47" t="s">
        <v>10</v>
      </c>
      <c r="D16" s="13">
        <v>0</v>
      </c>
      <c r="E16" s="13">
        <v>0</v>
      </c>
      <c r="F16" s="13">
        <v>0</v>
      </c>
      <c r="G16" s="13">
        <v>0</v>
      </c>
      <c r="H16" s="117"/>
    </row>
    <row r="17" spans="1:8" ht="35.1" customHeight="1" x14ac:dyDescent="0.25">
      <c r="A17" s="162"/>
      <c r="B17" s="117"/>
      <c r="C17" s="43" t="s">
        <v>11</v>
      </c>
      <c r="D17" s="13">
        <f t="shared" ref="D17:E17" si="15">SUM(D13:D16)</f>
        <v>6127.7</v>
      </c>
      <c r="E17" s="13">
        <f t="shared" si="15"/>
        <v>6127.7</v>
      </c>
      <c r="F17" s="13">
        <f t="shared" ref="F17" si="16">SUM(F13:F16)</f>
        <v>5213.3</v>
      </c>
      <c r="G17" s="13">
        <f t="shared" si="2"/>
        <v>85.077598446399136</v>
      </c>
      <c r="H17" s="117"/>
    </row>
    <row r="18" spans="1:8" ht="30" customHeight="1" x14ac:dyDescent="0.25">
      <c r="A18" s="162" t="s">
        <v>39</v>
      </c>
      <c r="B18" s="117" t="s">
        <v>91</v>
      </c>
      <c r="C18" s="48" t="s">
        <v>7</v>
      </c>
      <c r="D18" s="15">
        <v>0</v>
      </c>
      <c r="E18" s="15">
        <v>0</v>
      </c>
      <c r="F18" s="15">
        <v>0</v>
      </c>
      <c r="G18" s="13">
        <v>0</v>
      </c>
      <c r="H18" s="117" t="s">
        <v>253</v>
      </c>
    </row>
    <row r="19" spans="1:8" ht="30" customHeight="1" x14ac:dyDescent="0.25">
      <c r="A19" s="162"/>
      <c r="B19" s="117"/>
      <c r="C19" s="48" t="s">
        <v>8</v>
      </c>
      <c r="D19" s="13">
        <v>63278.3</v>
      </c>
      <c r="E19" s="13">
        <v>63278.3</v>
      </c>
      <c r="F19" s="13">
        <v>62865.599999999999</v>
      </c>
      <c r="G19" s="13">
        <f t="shared" si="2"/>
        <v>99.347801695051857</v>
      </c>
      <c r="H19" s="117"/>
    </row>
    <row r="20" spans="1:8" ht="30" customHeight="1" x14ac:dyDescent="0.25">
      <c r="A20" s="162"/>
      <c r="B20" s="117"/>
      <c r="C20" s="48" t="s">
        <v>9</v>
      </c>
      <c r="D20" s="13">
        <v>11324.6</v>
      </c>
      <c r="E20" s="13">
        <v>11324.6</v>
      </c>
      <c r="F20" s="13">
        <v>10037.700000000001</v>
      </c>
      <c r="G20" s="13">
        <f t="shared" si="2"/>
        <v>88.63624322271869</v>
      </c>
      <c r="H20" s="117"/>
    </row>
    <row r="21" spans="1:8" ht="30" customHeight="1" x14ac:dyDescent="0.25">
      <c r="A21" s="162"/>
      <c r="B21" s="117"/>
      <c r="C21" s="47" t="s">
        <v>10</v>
      </c>
      <c r="D21" s="13">
        <v>0</v>
      </c>
      <c r="E21" s="13">
        <v>0</v>
      </c>
      <c r="F21" s="13">
        <v>0</v>
      </c>
      <c r="G21" s="13">
        <v>0</v>
      </c>
      <c r="H21" s="117"/>
    </row>
    <row r="22" spans="1:8" ht="30" customHeight="1" x14ac:dyDescent="0.25">
      <c r="A22" s="162"/>
      <c r="B22" s="117"/>
      <c r="C22" s="43" t="s">
        <v>11</v>
      </c>
      <c r="D22" s="13">
        <f t="shared" ref="D22:E22" si="17">SUM(D18:D21)</f>
        <v>74602.900000000009</v>
      </c>
      <c r="E22" s="13">
        <f t="shared" si="17"/>
        <v>74602.900000000009</v>
      </c>
      <c r="F22" s="13">
        <f t="shared" ref="F22" si="18">SUM(F18:F21)</f>
        <v>72903.3</v>
      </c>
      <c r="G22" s="13">
        <f t="shared" si="2"/>
        <v>97.721804380258675</v>
      </c>
      <c r="H22" s="117"/>
    </row>
    <row r="23" spans="1:8" ht="15.95" customHeight="1" x14ac:dyDescent="0.25">
      <c r="A23" s="95" t="s">
        <v>17</v>
      </c>
      <c r="B23" s="103" t="s">
        <v>92</v>
      </c>
      <c r="C23" s="48" t="s">
        <v>7</v>
      </c>
      <c r="D23" s="15">
        <f t="shared" ref="D23:E23" si="19">D28</f>
        <v>63318.2</v>
      </c>
      <c r="E23" s="15">
        <f t="shared" si="19"/>
        <v>63318.2</v>
      </c>
      <c r="F23" s="15">
        <f t="shared" ref="F23:F26" si="20">F28</f>
        <v>63240.4</v>
      </c>
      <c r="G23" s="13">
        <f t="shared" si="2"/>
        <v>99.877128534923614</v>
      </c>
      <c r="H23" s="159" t="s">
        <v>295</v>
      </c>
    </row>
    <row r="24" spans="1:8" ht="15.95" customHeight="1" x14ac:dyDescent="0.25">
      <c r="A24" s="95"/>
      <c r="B24" s="103"/>
      <c r="C24" s="48" t="s">
        <v>8</v>
      </c>
      <c r="D24" s="15">
        <f t="shared" ref="D24:E24" si="21">D29</f>
        <v>77646.8</v>
      </c>
      <c r="E24" s="15">
        <f t="shared" si="21"/>
        <v>77646.8</v>
      </c>
      <c r="F24" s="15">
        <f t="shared" si="20"/>
        <v>77551.899999999994</v>
      </c>
      <c r="G24" s="13">
        <f t="shared" si="2"/>
        <v>99.877779895629942</v>
      </c>
      <c r="H24" s="160"/>
    </row>
    <row r="25" spans="1:8" ht="15.95" customHeight="1" x14ac:dyDescent="0.25">
      <c r="A25" s="95"/>
      <c r="B25" s="103"/>
      <c r="C25" s="48" t="s">
        <v>9</v>
      </c>
      <c r="D25" s="15">
        <f>D30</f>
        <v>13870</v>
      </c>
      <c r="E25" s="15">
        <f t="shared" ref="E25" si="22">E30</f>
        <v>13870</v>
      </c>
      <c r="F25" s="15">
        <f t="shared" si="20"/>
        <v>13600.3</v>
      </c>
      <c r="G25" s="13">
        <f t="shared" si="2"/>
        <v>98.055515501081473</v>
      </c>
      <c r="H25" s="160"/>
    </row>
    <row r="26" spans="1:8" ht="15.95" customHeight="1" x14ac:dyDescent="0.25">
      <c r="A26" s="95"/>
      <c r="B26" s="103"/>
      <c r="C26" s="47" t="s">
        <v>10</v>
      </c>
      <c r="D26" s="15">
        <f t="shared" ref="D26:E26" si="23">D31</f>
        <v>0</v>
      </c>
      <c r="E26" s="15">
        <f t="shared" si="23"/>
        <v>0</v>
      </c>
      <c r="F26" s="15">
        <f t="shared" si="20"/>
        <v>0</v>
      </c>
      <c r="G26" s="13">
        <v>0</v>
      </c>
      <c r="H26" s="160"/>
    </row>
    <row r="27" spans="1:8" ht="15.95" customHeight="1" x14ac:dyDescent="0.25">
      <c r="A27" s="95"/>
      <c r="B27" s="103"/>
      <c r="C27" s="44" t="s">
        <v>11</v>
      </c>
      <c r="D27" s="14">
        <f t="shared" ref="D27:E27" si="24">SUM(D23:D26)</f>
        <v>154835</v>
      </c>
      <c r="E27" s="14">
        <f t="shared" si="24"/>
        <v>154835</v>
      </c>
      <c r="F27" s="14">
        <f t="shared" ref="F27" si="25">SUM(F23:F26)</f>
        <v>154392.59999999998</v>
      </c>
      <c r="G27" s="14">
        <f t="shared" si="2"/>
        <v>99.714276487874173</v>
      </c>
      <c r="H27" s="160"/>
    </row>
    <row r="28" spans="1:8" ht="15.95" customHeight="1" x14ac:dyDescent="0.25">
      <c r="A28" s="162" t="s">
        <v>19</v>
      </c>
      <c r="B28" s="117" t="s">
        <v>93</v>
      </c>
      <c r="C28" s="48" t="s">
        <v>7</v>
      </c>
      <c r="D28" s="15">
        <v>63318.2</v>
      </c>
      <c r="E28" s="15">
        <v>63318.2</v>
      </c>
      <c r="F28" s="15">
        <v>63240.4</v>
      </c>
      <c r="G28" s="13">
        <f t="shared" si="2"/>
        <v>99.877128534923614</v>
      </c>
      <c r="H28" s="160"/>
    </row>
    <row r="29" spans="1:8" ht="15.95" customHeight="1" x14ac:dyDescent="0.25">
      <c r="A29" s="162"/>
      <c r="B29" s="117"/>
      <c r="C29" s="48" t="s">
        <v>8</v>
      </c>
      <c r="D29" s="15">
        <v>77646.8</v>
      </c>
      <c r="E29" s="15">
        <v>77646.8</v>
      </c>
      <c r="F29" s="15">
        <v>77551.899999999994</v>
      </c>
      <c r="G29" s="13">
        <f t="shared" si="2"/>
        <v>99.877779895629942</v>
      </c>
      <c r="H29" s="160"/>
    </row>
    <row r="30" spans="1:8" ht="15.95" customHeight="1" x14ac:dyDescent="0.25">
      <c r="A30" s="162"/>
      <c r="B30" s="117"/>
      <c r="C30" s="48" t="s">
        <v>9</v>
      </c>
      <c r="D30" s="15">
        <v>13870</v>
      </c>
      <c r="E30" s="15">
        <v>13870</v>
      </c>
      <c r="F30" s="15">
        <v>13600.3</v>
      </c>
      <c r="G30" s="13">
        <f t="shared" si="2"/>
        <v>98.055515501081473</v>
      </c>
      <c r="H30" s="160"/>
    </row>
    <row r="31" spans="1:8" ht="15.95" customHeight="1" x14ac:dyDescent="0.25">
      <c r="A31" s="162"/>
      <c r="B31" s="117"/>
      <c r="C31" s="47" t="s">
        <v>10</v>
      </c>
      <c r="D31" s="15">
        <v>0</v>
      </c>
      <c r="E31" s="15">
        <v>0</v>
      </c>
      <c r="F31" s="15">
        <v>0</v>
      </c>
      <c r="G31" s="13">
        <v>0</v>
      </c>
      <c r="H31" s="160"/>
    </row>
    <row r="32" spans="1:8" ht="15.95" customHeight="1" x14ac:dyDescent="0.25">
      <c r="A32" s="162"/>
      <c r="B32" s="117"/>
      <c r="C32" s="43" t="s">
        <v>11</v>
      </c>
      <c r="D32" s="13">
        <f t="shared" ref="D32:E32" si="26">SUM(D28:D31)</f>
        <v>154835</v>
      </c>
      <c r="E32" s="13">
        <f t="shared" si="26"/>
        <v>154835</v>
      </c>
      <c r="F32" s="13">
        <f t="shared" ref="F32" si="27">SUM(F28:F31)</f>
        <v>154392.59999999998</v>
      </c>
      <c r="G32" s="13">
        <f t="shared" si="2"/>
        <v>99.714276487874173</v>
      </c>
      <c r="H32" s="161"/>
    </row>
    <row r="33" spans="1:8" x14ac:dyDescent="0.25">
      <c r="A33" s="95" t="s">
        <v>25</v>
      </c>
      <c r="B33" s="103" t="s">
        <v>94</v>
      </c>
      <c r="C33" s="48" t="s">
        <v>7</v>
      </c>
      <c r="D33" s="15">
        <f t="shared" ref="D33:E33" si="28">D38</f>
        <v>0</v>
      </c>
      <c r="E33" s="15">
        <f t="shared" si="28"/>
        <v>0</v>
      </c>
      <c r="F33" s="15">
        <f t="shared" ref="F33:F36" si="29">F38</f>
        <v>0</v>
      </c>
      <c r="G33" s="13">
        <v>0</v>
      </c>
      <c r="H33" s="149"/>
    </row>
    <row r="34" spans="1:8" x14ac:dyDescent="0.25">
      <c r="A34" s="95"/>
      <c r="B34" s="103"/>
      <c r="C34" s="48" t="s">
        <v>8</v>
      </c>
      <c r="D34" s="15">
        <f t="shared" ref="D34:E34" si="30">D39</f>
        <v>0</v>
      </c>
      <c r="E34" s="15">
        <f t="shared" si="30"/>
        <v>0</v>
      </c>
      <c r="F34" s="15">
        <f t="shared" si="29"/>
        <v>0</v>
      </c>
      <c r="G34" s="13">
        <v>0</v>
      </c>
      <c r="H34" s="149"/>
    </row>
    <row r="35" spans="1:8" x14ac:dyDescent="0.25">
      <c r="A35" s="95"/>
      <c r="B35" s="103"/>
      <c r="C35" s="48" t="s">
        <v>9</v>
      </c>
      <c r="D35" s="15">
        <f t="shared" ref="D35:E35" si="31">D40</f>
        <v>33170.6</v>
      </c>
      <c r="E35" s="15">
        <f t="shared" si="31"/>
        <v>33170.6</v>
      </c>
      <c r="F35" s="15">
        <f t="shared" si="29"/>
        <v>31869.4</v>
      </c>
      <c r="G35" s="13">
        <f t="shared" si="2"/>
        <v>96.077249130253904</v>
      </c>
      <c r="H35" s="149"/>
    </row>
    <row r="36" spans="1:8" x14ac:dyDescent="0.25">
      <c r="A36" s="95"/>
      <c r="B36" s="103"/>
      <c r="C36" s="47" t="s">
        <v>10</v>
      </c>
      <c r="D36" s="15">
        <f t="shared" ref="D36:E36" si="32">D41</f>
        <v>0</v>
      </c>
      <c r="E36" s="15">
        <f t="shared" si="32"/>
        <v>0</v>
      </c>
      <c r="F36" s="15">
        <f t="shared" si="29"/>
        <v>0</v>
      </c>
      <c r="G36" s="13">
        <v>0</v>
      </c>
      <c r="H36" s="149"/>
    </row>
    <row r="37" spans="1:8" x14ac:dyDescent="0.25">
      <c r="A37" s="95"/>
      <c r="B37" s="103"/>
      <c r="C37" s="44" t="s">
        <v>11</v>
      </c>
      <c r="D37" s="14">
        <f t="shared" ref="D37:E37" si="33">SUM(D33:D36)</f>
        <v>33170.6</v>
      </c>
      <c r="E37" s="14">
        <f t="shared" si="33"/>
        <v>33170.6</v>
      </c>
      <c r="F37" s="14">
        <f t="shared" ref="F37" si="34">SUM(F33:F36)</f>
        <v>31869.4</v>
      </c>
      <c r="G37" s="14">
        <f t="shared" si="2"/>
        <v>96.077249130253904</v>
      </c>
      <c r="H37" s="149"/>
    </row>
    <row r="38" spans="1:8" x14ac:dyDescent="0.25">
      <c r="A38" s="162" t="s">
        <v>27</v>
      </c>
      <c r="B38" s="117" t="s">
        <v>95</v>
      </c>
      <c r="C38" s="48" t="s">
        <v>7</v>
      </c>
      <c r="D38" s="15">
        <v>0</v>
      </c>
      <c r="E38" s="15">
        <v>0</v>
      </c>
      <c r="F38" s="15">
        <v>0</v>
      </c>
      <c r="G38" s="13">
        <v>0</v>
      </c>
      <c r="H38" s="117" t="s">
        <v>230</v>
      </c>
    </row>
    <row r="39" spans="1:8" x14ac:dyDescent="0.25">
      <c r="A39" s="162"/>
      <c r="B39" s="117"/>
      <c r="C39" s="48" t="s">
        <v>8</v>
      </c>
      <c r="D39" s="13">
        <v>0</v>
      </c>
      <c r="E39" s="13">
        <v>0</v>
      </c>
      <c r="F39" s="13">
        <v>0</v>
      </c>
      <c r="G39" s="13">
        <v>0</v>
      </c>
      <c r="H39" s="117"/>
    </row>
    <row r="40" spans="1:8" x14ac:dyDescent="0.25">
      <c r="A40" s="162"/>
      <c r="B40" s="117"/>
      <c r="C40" s="48" t="s">
        <v>9</v>
      </c>
      <c r="D40" s="13">
        <v>33170.6</v>
      </c>
      <c r="E40" s="13">
        <v>33170.6</v>
      </c>
      <c r="F40" s="13">
        <v>31869.4</v>
      </c>
      <c r="G40" s="13">
        <f t="shared" si="2"/>
        <v>96.077249130253904</v>
      </c>
      <c r="H40" s="117"/>
    </row>
    <row r="41" spans="1:8" x14ac:dyDescent="0.25">
      <c r="A41" s="162"/>
      <c r="B41" s="117"/>
      <c r="C41" s="47" t="s">
        <v>10</v>
      </c>
      <c r="D41" s="13">
        <v>0</v>
      </c>
      <c r="E41" s="13">
        <v>0</v>
      </c>
      <c r="F41" s="13">
        <v>0</v>
      </c>
      <c r="G41" s="13">
        <v>0</v>
      </c>
      <c r="H41" s="117"/>
    </row>
    <row r="42" spans="1:8" x14ac:dyDescent="0.25">
      <c r="A42" s="162"/>
      <c r="B42" s="117"/>
      <c r="C42" s="43" t="s">
        <v>11</v>
      </c>
      <c r="D42" s="13">
        <f t="shared" ref="D42:E42" si="35">SUM(D38:D41)</f>
        <v>33170.6</v>
      </c>
      <c r="E42" s="13">
        <f t="shared" si="35"/>
        <v>33170.6</v>
      </c>
      <c r="F42" s="13">
        <f t="shared" ref="F42" si="36">SUM(F38:F41)</f>
        <v>31869.4</v>
      </c>
      <c r="G42" s="13">
        <f t="shared" si="2"/>
        <v>96.077249130253904</v>
      </c>
      <c r="H42" s="117"/>
    </row>
  </sheetData>
  <mergeCells count="27">
    <mergeCell ref="A3:A7"/>
    <mergeCell ref="B3:B7"/>
    <mergeCell ref="H3:H7"/>
    <mergeCell ref="A8:A12"/>
    <mergeCell ref="B8:B12"/>
    <mergeCell ref="H8:H12"/>
    <mergeCell ref="A1:B2"/>
    <mergeCell ref="C1:C2"/>
    <mergeCell ref="H1:H2"/>
    <mergeCell ref="D1:G1"/>
    <mergeCell ref="A38:A42"/>
    <mergeCell ref="B38:B42"/>
    <mergeCell ref="H38:H42"/>
    <mergeCell ref="A33:A37"/>
    <mergeCell ref="B33:B37"/>
    <mergeCell ref="H33:H37"/>
    <mergeCell ref="H13:H17"/>
    <mergeCell ref="A18:A22"/>
    <mergeCell ref="H23:H32"/>
    <mergeCell ref="B18:B22"/>
    <mergeCell ref="H18:H22"/>
    <mergeCell ref="A23:A27"/>
    <mergeCell ref="B23:B27"/>
    <mergeCell ref="A28:A32"/>
    <mergeCell ref="B28:B32"/>
    <mergeCell ref="A13:A17"/>
    <mergeCell ref="B13:B17"/>
  </mergeCells>
  <pageMargins left="0.7" right="0.7" top="0.75" bottom="0.75" header="0.3" footer="0.3"/>
  <pageSetup paperSize="9" scale="76" fitToHeight="0" orientation="landscape" r:id="rId1"/>
  <rowBreaks count="1" manualBreakCount="1">
    <brk id="22" max="16383"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37"/>
  <sheetViews>
    <sheetView zoomScaleNormal="100" workbookViewId="0">
      <selection activeCell="H18" sqref="H18:H22"/>
    </sheetView>
  </sheetViews>
  <sheetFormatPr defaultRowHeight="12.75" x14ac:dyDescent="0.2"/>
  <cols>
    <col min="1" max="1" width="5.7109375" style="19" bestFit="1" customWidth="1"/>
    <col min="2" max="2" width="33.42578125" style="19" customWidth="1"/>
    <col min="3" max="3" width="19.140625" style="19" bestFit="1" customWidth="1"/>
    <col min="4" max="4" width="14.140625" style="19" customWidth="1"/>
    <col min="5" max="7" width="12.85546875" style="19" customWidth="1"/>
    <col min="8" max="8" width="59" style="19" customWidth="1"/>
    <col min="9" max="16384" width="9.140625" style="19"/>
  </cols>
  <sheetData>
    <row r="1" spans="1:8" ht="12.75" customHeight="1" x14ac:dyDescent="0.2">
      <c r="A1" s="95" t="s">
        <v>0</v>
      </c>
      <c r="B1" s="95"/>
      <c r="C1" s="95" t="s">
        <v>1</v>
      </c>
      <c r="D1" s="98" t="s">
        <v>243</v>
      </c>
      <c r="E1" s="99"/>
      <c r="F1" s="99"/>
      <c r="G1" s="100"/>
      <c r="H1" s="96" t="s">
        <v>2</v>
      </c>
    </row>
    <row r="2" spans="1:8" ht="38.25" customHeight="1" x14ac:dyDescent="0.2">
      <c r="A2" s="95"/>
      <c r="B2" s="95"/>
      <c r="C2" s="95"/>
      <c r="D2" s="70" t="s">
        <v>244</v>
      </c>
      <c r="E2" s="4" t="s">
        <v>276</v>
      </c>
      <c r="F2" s="4" t="s">
        <v>4</v>
      </c>
      <c r="G2" s="4" t="s">
        <v>5</v>
      </c>
      <c r="H2" s="97"/>
    </row>
    <row r="3" spans="1:8" x14ac:dyDescent="0.2">
      <c r="A3" s="96" t="s">
        <v>96</v>
      </c>
      <c r="B3" s="103" t="s">
        <v>97</v>
      </c>
      <c r="C3" s="63" t="s">
        <v>7</v>
      </c>
      <c r="D3" s="13">
        <f t="shared" ref="D3" si="0">D8+D28</f>
        <v>3856.4</v>
      </c>
      <c r="E3" s="13">
        <f t="shared" ref="E3" si="1">E8+E28</f>
        <v>3856.4</v>
      </c>
      <c r="F3" s="13">
        <f t="shared" ref="F3:F6" si="2">F8+F28</f>
        <v>3856.4</v>
      </c>
      <c r="G3" s="13">
        <f t="shared" ref="G3:G37" si="3">F3/E3*100</f>
        <v>100</v>
      </c>
      <c r="H3" s="177"/>
    </row>
    <row r="4" spans="1:8" x14ac:dyDescent="0.2">
      <c r="A4" s="96"/>
      <c r="B4" s="103">
        <v>0</v>
      </c>
      <c r="C4" s="63" t="s">
        <v>8</v>
      </c>
      <c r="D4" s="13">
        <f t="shared" ref="D4" si="4">D9+D29</f>
        <v>435469.6</v>
      </c>
      <c r="E4" s="13">
        <f t="shared" ref="E4" si="5">E9+E29</f>
        <v>435469.6</v>
      </c>
      <c r="F4" s="13">
        <f t="shared" si="2"/>
        <v>435469.6</v>
      </c>
      <c r="G4" s="13">
        <f t="shared" si="3"/>
        <v>100</v>
      </c>
      <c r="H4" s="177"/>
    </row>
    <row r="5" spans="1:8" x14ac:dyDescent="0.2">
      <c r="A5" s="96"/>
      <c r="B5" s="103">
        <v>0</v>
      </c>
      <c r="C5" s="63" t="s">
        <v>9</v>
      </c>
      <c r="D5" s="13">
        <f>D10+D30</f>
        <v>345045.89999999997</v>
      </c>
      <c r="E5" s="13">
        <f t="shared" ref="E5" si="6">E10+E30</f>
        <v>345045.89999999997</v>
      </c>
      <c r="F5" s="13">
        <f t="shared" si="2"/>
        <v>321931.20000000007</v>
      </c>
      <c r="G5" s="13">
        <f t="shared" si="3"/>
        <v>93.300978217680637</v>
      </c>
      <c r="H5" s="177"/>
    </row>
    <row r="6" spans="1:8" x14ac:dyDescent="0.2">
      <c r="A6" s="96"/>
      <c r="B6" s="103"/>
      <c r="C6" s="64" t="s">
        <v>10</v>
      </c>
      <c r="D6" s="13">
        <f t="shared" ref="D6" si="7">D11+D31</f>
        <v>0</v>
      </c>
      <c r="E6" s="13">
        <f t="shared" ref="E6" si="8">E11+E31</f>
        <v>0</v>
      </c>
      <c r="F6" s="13">
        <f t="shared" si="2"/>
        <v>0</v>
      </c>
      <c r="G6" s="13">
        <v>0</v>
      </c>
      <c r="H6" s="177"/>
    </row>
    <row r="7" spans="1:8" x14ac:dyDescent="0.2">
      <c r="A7" s="96"/>
      <c r="B7" s="103"/>
      <c r="C7" s="65" t="s">
        <v>11</v>
      </c>
      <c r="D7" s="14">
        <f t="shared" ref="D7" si="9">SUM(D3:D6)</f>
        <v>784371.89999999991</v>
      </c>
      <c r="E7" s="14">
        <f t="shared" ref="E7" si="10">SUM(E3:E6)</f>
        <v>784371.89999999991</v>
      </c>
      <c r="F7" s="14">
        <f t="shared" ref="F7" si="11">SUM(F3:F6)</f>
        <v>761257.20000000007</v>
      </c>
      <c r="G7" s="13">
        <f t="shared" si="3"/>
        <v>97.053094329360874</v>
      </c>
      <c r="H7" s="177"/>
    </row>
    <row r="8" spans="1:8" x14ac:dyDescent="0.2">
      <c r="A8" s="178" t="s">
        <v>12</v>
      </c>
      <c r="B8" s="179" t="s">
        <v>98</v>
      </c>
      <c r="C8" s="48" t="s">
        <v>7</v>
      </c>
      <c r="D8" s="61">
        <f t="shared" ref="D8" si="12">D13+D18+D23</f>
        <v>0</v>
      </c>
      <c r="E8" s="61">
        <f t="shared" ref="E8" si="13">E13+E18+E23</f>
        <v>0</v>
      </c>
      <c r="F8" s="61">
        <f t="shared" ref="F8:F11" si="14">F13+F18+F23</f>
        <v>0</v>
      </c>
      <c r="G8" s="13">
        <v>0</v>
      </c>
      <c r="H8" s="180"/>
    </row>
    <row r="9" spans="1:8" x14ac:dyDescent="0.2">
      <c r="A9" s="178"/>
      <c r="B9" s="179"/>
      <c r="C9" s="48" t="s">
        <v>8</v>
      </c>
      <c r="D9" s="61">
        <f t="shared" ref="D9" si="15">D14+D19+D24</f>
        <v>429419.3</v>
      </c>
      <c r="E9" s="61">
        <f t="shared" ref="E9" si="16">E14+E19+E24</f>
        <v>429419.3</v>
      </c>
      <c r="F9" s="61">
        <f t="shared" si="14"/>
        <v>429419.3</v>
      </c>
      <c r="G9" s="13">
        <f t="shared" si="3"/>
        <v>100</v>
      </c>
      <c r="H9" s="180"/>
    </row>
    <row r="10" spans="1:8" x14ac:dyDescent="0.2">
      <c r="A10" s="178"/>
      <c r="B10" s="179"/>
      <c r="C10" s="48" t="s">
        <v>9</v>
      </c>
      <c r="D10" s="61">
        <f t="shared" ref="D10" si="17">D15+D20+D25</f>
        <v>335176.09999999998</v>
      </c>
      <c r="E10" s="61">
        <f t="shared" ref="E10" si="18">E15+E20+E25</f>
        <v>335176.09999999998</v>
      </c>
      <c r="F10" s="61">
        <f t="shared" si="14"/>
        <v>312126.50000000006</v>
      </c>
      <c r="G10" s="13">
        <f t="shared" si="3"/>
        <v>93.123137359734216</v>
      </c>
      <c r="H10" s="180"/>
    </row>
    <row r="11" spans="1:8" x14ac:dyDescent="0.2">
      <c r="A11" s="178"/>
      <c r="B11" s="179"/>
      <c r="C11" s="47" t="s">
        <v>10</v>
      </c>
      <c r="D11" s="61">
        <f t="shared" ref="D11" si="19">D16+D21+D26</f>
        <v>0</v>
      </c>
      <c r="E11" s="61">
        <f t="shared" ref="E11" si="20">E16+E21+E26</f>
        <v>0</v>
      </c>
      <c r="F11" s="61">
        <f t="shared" si="14"/>
        <v>0</v>
      </c>
      <c r="G11" s="13">
        <v>0</v>
      </c>
      <c r="H11" s="180"/>
    </row>
    <row r="12" spans="1:8" x14ac:dyDescent="0.2">
      <c r="A12" s="178"/>
      <c r="B12" s="179"/>
      <c r="C12" s="44" t="s">
        <v>11</v>
      </c>
      <c r="D12" s="14">
        <f t="shared" ref="D12" si="21">SUM(D8:D11)</f>
        <v>764595.39999999991</v>
      </c>
      <c r="E12" s="14">
        <f t="shared" ref="E12" si="22">SUM(E8:E11)</f>
        <v>764595.39999999991</v>
      </c>
      <c r="F12" s="14">
        <f t="shared" ref="F12" si="23">SUM(F8:F11)</f>
        <v>741545.8</v>
      </c>
      <c r="G12" s="14">
        <f t="shared" si="3"/>
        <v>96.985385996306036</v>
      </c>
      <c r="H12" s="180"/>
    </row>
    <row r="13" spans="1:8" ht="66.95" customHeight="1" x14ac:dyDescent="0.2">
      <c r="A13" s="181" t="s">
        <v>31</v>
      </c>
      <c r="B13" s="182" t="s">
        <v>99</v>
      </c>
      <c r="C13" s="48" t="s">
        <v>7</v>
      </c>
      <c r="D13" s="61">
        <v>0</v>
      </c>
      <c r="E13" s="61">
        <v>0</v>
      </c>
      <c r="F13" s="61">
        <v>0</v>
      </c>
      <c r="G13" s="13">
        <v>0</v>
      </c>
      <c r="H13" s="182" t="s">
        <v>296</v>
      </c>
    </row>
    <row r="14" spans="1:8" ht="66.95" customHeight="1" x14ac:dyDescent="0.2">
      <c r="A14" s="181"/>
      <c r="B14" s="182"/>
      <c r="C14" s="48" t="s">
        <v>8</v>
      </c>
      <c r="D14" s="61">
        <v>421221.8</v>
      </c>
      <c r="E14" s="61">
        <v>421221.8</v>
      </c>
      <c r="F14" s="61">
        <v>421221.8</v>
      </c>
      <c r="G14" s="13">
        <f t="shared" si="3"/>
        <v>100</v>
      </c>
      <c r="H14" s="182"/>
    </row>
    <row r="15" spans="1:8" ht="66.95" customHeight="1" x14ac:dyDescent="0.2">
      <c r="A15" s="181"/>
      <c r="B15" s="182"/>
      <c r="C15" s="48" t="s">
        <v>9</v>
      </c>
      <c r="D15" s="61">
        <v>268680.8</v>
      </c>
      <c r="E15" s="61">
        <v>268680.8</v>
      </c>
      <c r="F15" s="61">
        <v>265818.90000000002</v>
      </c>
      <c r="G15" s="13">
        <f t="shared" si="3"/>
        <v>98.934832708552321</v>
      </c>
      <c r="H15" s="182"/>
    </row>
    <row r="16" spans="1:8" ht="66.95" customHeight="1" x14ac:dyDescent="0.2">
      <c r="A16" s="181"/>
      <c r="B16" s="182"/>
      <c r="C16" s="47" t="s">
        <v>10</v>
      </c>
      <c r="D16" s="61">
        <v>0</v>
      </c>
      <c r="E16" s="61">
        <v>0</v>
      </c>
      <c r="F16" s="61">
        <v>0</v>
      </c>
      <c r="G16" s="13">
        <v>0</v>
      </c>
      <c r="H16" s="182"/>
    </row>
    <row r="17" spans="1:8" ht="66.95" customHeight="1" x14ac:dyDescent="0.2">
      <c r="A17" s="181"/>
      <c r="B17" s="182"/>
      <c r="C17" s="43" t="s">
        <v>11</v>
      </c>
      <c r="D17" s="61">
        <f t="shared" ref="D17" si="24">SUM(D13:D16)</f>
        <v>689902.6</v>
      </c>
      <c r="E17" s="61">
        <f t="shared" ref="E17" si="25">SUM(E13:E16)</f>
        <v>689902.6</v>
      </c>
      <c r="F17" s="61">
        <f t="shared" ref="F17" si="26">SUM(F13:F16)</f>
        <v>687040.7</v>
      </c>
      <c r="G17" s="13">
        <f t="shared" si="3"/>
        <v>99.585173327365339</v>
      </c>
      <c r="H17" s="182"/>
    </row>
    <row r="18" spans="1:8" x14ac:dyDescent="0.2">
      <c r="A18" s="181" t="s">
        <v>33</v>
      </c>
      <c r="B18" s="182" t="s">
        <v>100</v>
      </c>
      <c r="C18" s="48" t="s">
        <v>7</v>
      </c>
      <c r="D18" s="61">
        <v>0</v>
      </c>
      <c r="E18" s="61">
        <v>0</v>
      </c>
      <c r="F18" s="61">
        <v>0</v>
      </c>
      <c r="G18" s="13">
        <v>0</v>
      </c>
      <c r="H18" s="182" t="s">
        <v>254</v>
      </c>
    </row>
    <row r="19" spans="1:8" x14ac:dyDescent="0.2">
      <c r="A19" s="181"/>
      <c r="B19" s="182"/>
      <c r="C19" s="48" t="s">
        <v>8</v>
      </c>
      <c r="D19" s="61">
        <v>8197.5</v>
      </c>
      <c r="E19" s="61">
        <v>8197.5</v>
      </c>
      <c r="F19" s="61">
        <v>8197.5</v>
      </c>
      <c r="G19" s="13">
        <f t="shared" si="3"/>
        <v>100</v>
      </c>
      <c r="H19" s="182"/>
    </row>
    <row r="20" spans="1:8" x14ac:dyDescent="0.2">
      <c r="A20" s="181"/>
      <c r="B20" s="182"/>
      <c r="C20" s="48" t="s">
        <v>9</v>
      </c>
      <c r="D20" s="61">
        <v>849.9</v>
      </c>
      <c r="E20" s="61">
        <v>849.9</v>
      </c>
      <c r="F20" s="61">
        <v>849.9</v>
      </c>
      <c r="G20" s="13">
        <f t="shared" si="3"/>
        <v>100</v>
      </c>
      <c r="H20" s="182"/>
    </row>
    <row r="21" spans="1:8" x14ac:dyDescent="0.2">
      <c r="A21" s="181"/>
      <c r="B21" s="182"/>
      <c r="C21" s="47" t="s">
        <v>10</v>
      </c>
      <c r="D21" s="61">
        <v>0</v>
      </c>
      <c r="E21" s="61">
        <v>0</v>
      </c>
      <c r="F21" s="61">
        <v>0</v>
      </c>
      <c r="G21" s="13">
        <v>0</v>
      </c>
      <c r="H21" s="182"/>
    </row>
    <row r="22" spans="1:8" x14ac:dyDescent="0.2">
      <c r="A22" s="181"/>
      <c r="B22" s="182"/>
      <c r="C22" s="43" t="s">
        <v>11</v>
      </c>
      <c r="D22" s="61">
        <f t="shared" ref="D22" si="27">SUM(D18:D21)</f>
        <v>9047.4</v>
      </c>
      <c r="E22" s="61">
        <f t="shared" ref="E22" si="28">SUM(E18:E21)</f>
        <v>9047.4</v>
      </c>
      <c r="F22" s="61">
        <f t="shared" ref="F22" si="29">SUM(F18:F21)</f>
        <v>9047.4</v>
      </c>
      <c r="G22" s="13">
        <f t="shared" si="3"/>
        <v>100</v>
      </c>
      <c r="H22" s="182"/>
    </row>
    <row r="23" spans="1:8" ht="45" customHeight="1" x14ac:dyDescent="0.2">
      <c r="A23" s="185" t="s">
        <v>39</v>
      </c>
      <c r="B23" s="182" t="s">
        <v>101</v>
      </c>
      <c r="C23" s="48" t="s">
        <v>7</v>
      </c>
      <c r="D23" s="61">
        <v>0</v>
      </c>
      <c r="E23" s="61">
        <v>0</v>
      </c>
      <c r="F23" s="61">
        <v>0</v>
      </c>
      <c r="G23" s="13">
        <v>0</v>
      </c>
      <c r="H23" s="182" t="s">
        <v>255</v>
      </c>
    </row>
    <row r="24" spans="1:8" ht="45" customHeight="1" x14ac:dyDescent="0.2">
      <c r="A24" s="185"/>
      <c r="B24" s="182"/>
      <c r="C24" s="48" t="s">
        <v>8</v>
      </c>
      <c r="D24" s="61">
        <v>0</v>
      </c>
      <c r="E24" s="61">
        <v>0</v>
      </c>
      <c r="F24" s="61">
        <v>0</v>
      </c>
      <c r="G24" s="13">
        <v>0</v>
      </c>
      <c r="H24" s="182"/>
    </row>
    <row r="25" spans="1:8" ht="45" customHeight="1" x14ac:dyDescent="0.2">
      <c r="A25" s="185"/>
      <c r="B25" s="182"/>
      <c r="C25" s="48" t="s">
        <v>9</v>
      </c>
      <c r="D25" s="61">
        <v>65645.399999999994</v>
      </c>
      <c r="E25" s="61">
        <v>65645.399999999994</v>
      </c>
      <c r="F25" s="61">
        <v>45457.7</v>
      </c>
      <c r="G25" s="13">
        <f t="shared" si="3"/>
        <v>69.247350157055948</v>
      </c>
      <c r="H25" s="182"/>
    </row>
    <row r="26" spans="1:8" ht="45" customHeight="1" x14ac:dyDescent="0.2">
      <c r="A26" s="185"/>
      <c r="B26" s="182"/>
      <c r="C26" s="47" t="s">
        <v>10</v>
      </c>
      <c r="D26" s="61">
        <v>0</v>
      </c>
      <c r="E26" s="61">
        <v>0</v>
      </c>
      <c r="F26" s="61">
        <v>0</v>
      </c>
      <c r="G26" s="13">
        <v>0</v>
      </c>
      <c r="H26" s="182"/>
    </row>
    <row r="27" spans="1:8" ht="45" customHeight="1" x14ac:dyDescent="0.2">
      <c r="A27" s="185"/>
      <c r="B27" s="182"/>
      <c r="C27" s="43" t="s">
        <v>11</v>
      </c>
      <c r="D27" s="61">
        <f t="shared" ref="D27" si="30">SUM(D23:D26)</f>
        <v>65645.399999999994</v>
      </c>
      <c r="E27" s="61">
        <f t="shared" ref="E27" si="31">SUM(E23:E26)</f>
        <v>65645.399999999994</v>
      </c>
      <c r="F27" s="61">
        <f t="shared" ref="F27" si="32">SUM(F23:F26)</f>
        <v>45457.7</v>
      </c>
      <c r="G27" s="13">
        <f t="shared" si="3"/>
        <v>69.247350157055948</v>
      </c>
      <c r="H27" s="182"/>
    </row>
    <row r="28" spans="1:8" ht="15" customHeight="1" x14ac:dyDescent="0.2">
      <c r="A28" s="191" t="s">
        <v>25</v>
      </c>
      <c r="B28" s="183" t="s">
        <v>102</v>
      </c>
      <c r="C28" s="48" t="s">
        <v>7</v>
      </c>
      <c r="D28" s="61">
        <f t="shared" ref="D28" si="33">D33</f>
        <v>3856.4</v>
      </c>
      <c r="E28" s="61">
        <f t="shared" ref="E28" si="34">E33</f>
        <v>3856.4</v>
      </c>
      <c r="F28" s="61">
        <f t="shared" ref="F28:F31" si="35">F33</f>
        <v>3856.4</v>
      </c>
      <c r="G28" s="13">
        <f t="shared" si="3"/>
        <v>100</v>
      </c>
      <c r="H28" s="186" t="s">
        <v>270</v>
      </c>
    </row>
    <row r="29" spans="1:8" x14ac:dyDescent="0.2">
      <c r="A29" s="191"/>
      <c r="B29" s="183"/>
      <c r="C29" s="48" t="s">
        <v>8</v>
      </c>
      <c r="D29" s="61">
        <f t="shared" ref="D29" si="36">D34</f>
        <v>6050.3</v>
      </c>
      <c r="E29" s="61">
        <f t="shared" ref="E29" si="37">E34</f>
        <v>6050.3</v>
      </c>
      <c r="F29" s="61">
        <f t="shared" si="35"/>
        <v>6050.3</v>
      </c>
      <c r="G29" s="13">
        <f t="shared" si="3"/>
        <v>100</v>
      </c>
      <c r="H29" s="187"/>
    </row>
    <row r="30" spans="1:8" x14ac:dyDescent="0.2">
      <c r="A30" s="191"/>
      <c r="B30" s="183"/>
      <c r="C30" s="48" t="s">
        <v>9</v>
      </c>
      <c r="D30" s="61">
        <f t="shared" ref="D30" si="38">D35</f>
        <v>9869.7999999999993</v>
      </c>
      <c r="E30" s="61">
        <f t="shared" ref="E30" si="39">E35</f>
        <v>9869.7999999999993</v>
      </c>
      <c r="F30" s="61">
        <f t="shared" si="35"/>
        <v>9804.7000000000007</v>
      </c>
      <c r="G30" s="13">
        <f t="shared" si="3"/>
        <v>99.340412166406637</v>
      </c>
      <c r="H30" s="187"/>
    </row>
    <row r="31" spans="1:8" x14ac:dyDescent="0.2">
      <c r="A31" s="191"/>
      <c r="B31" s="183"/>
      <c r="C31" s="47" t="s">
        <v>10</v>
      </c>
      <c r="D31" s="61">
        <f t="shared" ref="D31" si="40">D36</f>
        <v>0</v>
      </c>
      <c r="E31" s="61">
        <f t="shared" ref="E31" si="41">E36</f>
        <v>0</v>
      </c>
      <c r="F31" s="61">
        <f t="shared" si="35"/>
        <v>0</v>
      </c>
      <c r="G31" s="13">
        <v>0</v>
      </c>
      <c r="H31" s="187"/>
    </row>
    <row r="32" spans="1:8" x14ac:dyDescent="0.2">
      <c r="A32" s="192"/>
      <c r="B32" s="184"/>
      <c r="C32" s="44" t="s">
        <v>11</v>
      </c>
      <c r="D32" s="14">
        <f t="shared" ref="D32" si="42">SUM(D28:D31)</f>
        <v>19776.5</v>
      </c>
      <c r="E32" s="14">
        <f t="shared" ref="E32" si="43">SUM(E28:E31)</f>
        <v>19776.5</v>
      </c>
      <c r="F32" s="14">
        <f t="shared" ref="F32" si="44">SUM(F28:F31)</f>
        <v>19711.400000000001</v>
      </c>
      <c r="G32" s="14">
        <f t="shared" si="3"/>
        <v>99.670821429474387</v>
      </c>
      <c r="H32" s="187"/>
    </row>
    <row r="33" spans="1:8" ht="12.75" customHeight="1" x14ac:dyDescent="0.2">
      <c r="A33" s="189" t="s">
        <v>27</v>
      </c>
      <c r="B33" s="190" t="s">
        <v>103</v>
      </c>
      <c r="C33" s="48" t="s">
        <v>7</v>
      </c>
      <c r="D33" s="61">
        <v>3856.4</v>
      </c>
      <c r="E33" s="61">
        <v>3856.4</v>
      </c>
      <c r="F33" s="62">
        <v>3856.4</v>
      </c>
      <c r="G33" s="13">
        <f t="shared" si="3"/>
        <v>100</v>
      </c>
      <c r="H33" s="187"/>
    </row>
    <row r="34" spans="1:8" x14ac:dyDescent="0.2">
      <c r="A34" s="189"/>
      <c r="B34" s="190"/>
      <c r="C34" s="48" t="s">
        <v>8</v>
      </c>
      <c r="D34" s="61">
        <v>6050.3</v>
      </c>
      <c r="E34" s="61">
        <v>6050.3</v>
      </c>
      <c r="F34" s="62">
        <v>6050.3</v>
      </c>
      <c r="G34" s="13">
        <f t="shared" si="3"/>
        <v>100</v>
      </c>
      <c r="H34" s="187"/>
    </row>
    <row r="35" spans="1:8" x14ac:dyDescent="0.2">
      <c r="A35" s="189"/>
      <c r="B35" s="190"/>
      <c r="C35" s="48" t="s">
        <v>9</v>
      </c>
      <c r="D35" s="61">
        <v>9869.7999999999993</v>
      </c>
      <c r="E35" s="61">
        <v>9869.7999999999993</v>
      </c>
      <c r="F35" s="62">
        <v>9804.7000000000007</v>
      </c>
      <c r="G35" s="13">
        <f t="shared" si="3"/>
        <v>99.340412166406637</v>
      </c>
      <c r="H35" s="187"/>
    </row>
    <row r="36" spans="1:8" x14ac:dyDescent="0.2">
      <c r="A36" s="189"/>
      <c r="B36" s="190"/>
      <c r="C36" s="47" t="s">
        <v>10</v>
      </c>
      <c r="D36" s="61">
        <v>0</v>
      </c>
      <c r="E36" s="61">
        <v>0</v>
      </c>
      <c r="F36" s="62">
        <v>0</v>
      </c>
      <c r="G36" s="13">
        <v>0</v>
      </c>
      <c r="H36" s="187"/>
    </row>
    <row r="37" spans="1:8" x14ac:dyDescent="0.2">
      <c r="A37" s="189"/>
      <c r="B37" s="190"/>
      <c r="C37" s="43" t="s">
        <v>11</v>
      </c>
      <c r="D37" s="61">
        <f t="shared" ref="D37" si="45">SUM(D33:D36)</f>
        <v>19776.5</v>
      </c>
      <c r="E37" s="61">
        <f t="shared" ref="E37" si="46">SUM(E33:E36)</f>
        <v>19776.5</v>
      </c>
      <c r="F37" s="62">
        <f t="shared" ref="F37" si="47">SUM(F33:F36)</f>
        <v>19711.400000000001</v>
      </c>
      <c r="G37" s="13">
        <f t="shared" si="3"/>
        <v>99.670821429474387</v>
      </c>
      <c r="H37" s="188"/>
    </row>
  </sheetData>
  <mergeCells count="24">
    <mergeCell ref="B28:B32"/>
    <mergeCell ref="H18:H22"/>
    <mergeCell ref="A23:A27"/>
    <mergeCell ref="B23:B27"/>
    <mergeCell ref="H23:H27"/>
    <mergeCell ref="A18:A22"/>
    <mergeCell ref="B18:B22"/>
    <mergeCell ref="H28:H37"/>
    <mergeCell ref="A33:A37"/>
    <mergeCell ref="B33:B37"/>
    <mergeCell ref="A28:A32"/>
    <mergeCell ref="A1:B2"/>
    <mergeCell ref="C1:C2"/>
    <mergeCell ref="H1:H2"/>
    <mergeCell ref="D1:G1"/>
    <mergeCell ref="A3:A7"/>
    <mergeCell ref="B3:B7"/>
    <mergeCell ref="H3:H7"/>
    <mergeCell ref="A8:A12"/>
    <mergeCell ref="B8:B12"/>
    <mergeCell ref="H8:H12"/>
    <mergeCell ref="A13:A17"/>
    <mergeCell ref="B13:B17"/>
    <mergeCell ref="H13:H17"/>
  </mergeCells>
  <pageMargins left="0.7" right="0.7" top="0.75" bottom="0.75" header="0.3" footer="0.3"/>
  <pageSetup paperSize="9" scale="77" fitToHeight="0" orientation="landscape" r:id="rId1"/>
  <rowBreaks count="1" manualBreakCount="1">
    <brk id="22"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22</vt:i4>
      </vt:variant>
      <vt:variant>
        <vt:lpstr>Именованные диапазоны</vt:lpstr>
      </vt:variant>
      <vt:variant>
        <vt:i4>1</vt:i4>
      </vt:variant>
    </vt:vector>
  </HeadingPairs>
  <TitlesOfParts>
    <vt:vector size="23" baseType="lpstr">
      <vt:lpstr>СВОД</vt:lpstr>
      <vt:lpstr>Разв. образ.</vt:lpstr>
      <vt:lpstr>Соц. и дем. раз.</vt:lpstr>
      <vt:lpstr>Культ. простр.</vt:lpstr>
      <vt:lpstr>Разв. физ. кул.</vt:lpstr>
      <vt:lpstr>Поддер. занят.</vt:lpstr>
      <vt:lpstr>Разв. агропром.</vt:lpstr>
      <vt:lpstr>Жилищ. сфер.</vt:lpstr>
      <vt:lpstr>Жил.-ком.</vt:lpstr>
      <vt:lpstr>Проф. правонар.</vt:lpstr>
      <vt:lpstr>Укрепл. межнац.</vt:lpstr>
      <vt:lpstr>Безоп. жизн.</vt:lpstr>
      <vt:lpstr>Эколог. без.</vt:lpstr>
      <vt:lpstr>Разв. эконом.</vt:lpstr>
      <vt:lpstr>Цифр. разв.</vt:lpstr>
      <vt:lpstr>Совр. трансп.</vt:lpstr>
      <vt:lpstr>Управ. мун. фин.</vt:lpstr>
      <vt:lpstr>Разв. гражд. общ.</vt:lpstr>
      <vt:lpstr>Управ. муниц. имущ.</vt:lpstr>
      <vt:lpstr>Муниц. служ.</vt:lpstr>
      <vt:lpstr>Содер. гор. тер.</vt:lpstr>
      <vt:lpstr>Устойч. разв. КМНС</vt:lpstr>
      <vt:lpstr>'Разв. образ.'!Область_печати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Шестакова Ольга</cp:lastModifiedBy>
  <cp:lastPrinted>2025-01-28T05:52:45Z</cp:lastPrinted>
  <dcterms:created xsi:type="dcterms:W3CDTF">2006-09-16T00:00:00Z</dcterms:created>
  <dcterms:modified xsi:type="dcterms:W3CDTF">2025-02-27T10:24:30Z</dcterms:modified>
</cp:coreProperties>
</file>