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15\zhkk\Жукова\Жукова ЯС\рабочий стол\ПРОГРАММА ЖКК\ОТЧЕТЫ по программе\2025\"/>
    </mc:Choice>
  </mc:AlternateContent>
  <bookViews>
    <workbookView xWindow="0" yWindow="0" windowWidth="28800" windowHeight="12435"/>
  </bookViews>
  <sheets>
    <sheet name="Лист1" sheetId="1" r:id="rId1"/>
  </sheets>
  <definedNames>
    <definedName name="_ftn1" localSheetId="0">Лист1!$A$6</definedName>
    <definedName name="_ftnref1" localSheetId="0">Лист1!#REF!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1" l="1"/>
  <c r="C10" i="1"/>
  <c r="C11" i="1"/>
  <c r="C12" i="1"/>
  <c r="C9" i="1"/>
  <c r="C39" i="1"/>
  <c r="C40" i="1"/>
  <c r="C41" i="1"/>
  <c r="C4" i="1" l="1"/>
  <c r="E4" i="1" l="1"/>
  <c r="D7" i="1"/>
  <c r="E7" i="1"/>
  <c r="D39" i="1"/>
  <c r="E39" i="1"/>
  <c r="D40" i="1"/>
  <c r="E40" i="1"/>
  <c r="D41" i="1"/>
  <c r="D42" i="1"/>
  <c r="E42" i="1"/>
  <c r="C42" i="1"/>
  <c r="D48" i="1"/>
  <c r="D43" i="1" s="1"/>
  <c r="E48" i="1"/>
  <c r="E43" i="1" s="1"/>
  <c r="C48" i="1"/>
  <c r="C43" i="1" s="1"/>
  <c r="D33" i="1"/>
  <c r="E33" i="1"/>
  <c r="D29" i="1"/>
  <c r="E29" i="1"/>
  <c r="D30" i="1"/>
  <c r="E30" i="1"/>
  <c r="D31" i="1"/>
  <c r="E31" i="1"/>
  <c r="D32" i="1"/>
  <c r="E32" i="1"/>
  <c r="C33" i="1"/>
  <c r="C32" i="1"/>
  <c r="C31" i="1"/>
  <c r="C30" i="1"/>
  <c r="C29" i="1"/>
  <c r="D38" i="1"/>
  <c r="E38" i="1"/>
  <c r="C38" i="1"/>
  <c r="D9" i="1"/>
  <c r="E9" i="1"/>
  <c r="D10" i="1"/>
  <c r="E10" i="1"/>
  <c r="D11" i="1"/>
  <c r="E11" i="1"/>
  <c r="E6" i="1" s="1"/>
  <c r="D12" i="1"/>
  <c r="E12" i="1"/>
  <c r="C5" i="1"/>
  <c r="D28" i="1"/>
  <c r="E28" i="1"/>
  <c r="C28" i="1"/>
  <c r="D18" i="1"/>
  <c r="E18" i="1"/>
  <c r="C18" i="1"/>
  <c r="C13" i="1" s="1"/>
  <c r="D23" i="1"/>
  <c r="C23" i="1"/>
  <c r="E5" i="1" l="1"/>
  <c r="D6" i="1"/>
  <c r="D5" i="1"/>
  <c r="D4" i="1"/>
  <c r="F24" i="1"/>
  <c r="F19" i="1"/>
  <c r="E13" i="1"/>
  <c r="E8" i="1" s="1"/>
  <c r="C8" i="1"/>
  <c r="F14" i="1"/>
  <c r="D13" i="1"/>
  <c r="D8" i="1" s="1"/>
  <c r="C6" i="1"/>
  <c r="F4" i="1" l="1"/>
  <c r="F9" i="1"/>
</calcChain>
</file>

<file path=xl/sharedStrings.xml><?xml version="1.0" encoding="utf-8"?>
<sst xmlns="http://schemas.openxmlformats.org/spreadsheetml/2006/main" count="69" uniqueCount="29">
  <si>
    <t>Наименование муниципальной программы, структурного элемента, комплекса процессных мероприятий, регионального проекта</t>
  </si>
  <si>
    <t>Источники финансирования</t>
  </si>
  <si>
    <t>Уточненный план по бюджету</t>
  </si>
  <si>
    <t>Кассовое исполнение</t>
  </si>
  <si>
    <t>Процент исполнения</t>
  </si>
  <si>
    <t>Результат реализации структурного элемента (мероприятия), причина невыполнения или неполного выполнения структурного элемента (мероприятия)</t>
  </si>
  <si>
    <t>федеральный бюджет</t>
  </si>
  <si>
    <t>всего:</t>
  </si>
  <si>
    <t xml:space="preserve">План по программе (с изменениями)  </t>
  </si>
  <si>
    <t>окружной бюджет</t>
  </si>
  <si>
    <t>городской бюджет</t>
  </si>
  <si>
    <t>другие источники</t>
  </si>
  <si>
    <t>Жилищно-коммунальный комплекс и городская среда города Пыть-Яха (всего), в том числе:</t>
  </si>
  <si>
    <t>Комплекс процессных мероприятий «Реконструкция, расширение, модернизация, строительство коммунальных объектов»</t>
  </si>
  <si>
    <t>Наименование (подпрограмма) «Повышение энергоэффективности» (всего), в том числе:</t>
  </si>
  <si>
    <t>Наименование (подпрограмма) «Формирование современной комфортной городской среды» (всего), в том числе:</t>
  </si>
  <si>
    <t>Наименование (подпрограмма) Поддержка частных инвестиций в коммунальный комплекс, создание условий для обеспечения качественными коммунальными услугами (всего)</t>
  </si>
  <si>
    <t>Комплекс процессных мероприятий «Обеспечение надежности и качества предоставления коммунальных услуг» (всего)</t>
  </si>
  <si>
    <t>Комплекс процессных мероприятий «Реализация региональной программы модернизации систем коммунальной инфраструктуры» (всего)</t>
  </si>
  <si>
    <t>Комплекс процессных мероприятий «Повышение энергоэффективности в отраслях экономики» (всего)</t>
  </si>
  <si>
    <t>Региональный проект «Формирование комфортной городской среды» (всего)</t>
  </si>
  <si>
    <t>Мероприятия реализуются в рамках программ бюджетных учреждений , РСО</t>
  </si>
  <si>
    <t>Исполнитель: Жукова Я.С.</t>
  </si>
  <si>
    <t>46-40-84</t>
  </si>
  <si>
    <t>1. МКУ Администрация г.Пыть-Яха (МУП "УГХ" м.о.г. Пыть-Ях) предоставление субсидии, в целях финансового обеспечения затрат при оказании  коммунальных услуг населению города Пыть-Яха , связанных с погашением задолженности за потребленные топливно-энергетические ресурсы (распоряжение администрации города: от 12.03.2025 № 514-ра  из резервного фонда Правительства ХМАО-Югра, постановление Правительства от 07.03.2024 № 86-п.                                                                                                                                                                                                        2. Заключено Соглашение о предоставлении субсидии местному бюджету из бюджета Ханты-Мансийского автономного округа – Югры № 14-ОЗП-2025  от 11 февраля 2025 г., на выполнение работ по капитальному ремонту 12 объектов тепло-, водоснабжения, водоотведения, перечень объектов утвержден распоряжением админситрации города от 17.03.2025 № 554-ра. В отчетном периоде объявлены конкурентные закупки по 7 объектам, по трем объектам ведется разработка ПСД и прохождение государственной экспертизы. По двум объектам формируется конкурсная документация.</t>
  </si>
  <si>
    <t xml:space="preserve">1. Заключено Соглашение Соглашение о предоставлении субсидии местному бюджету из бюджета
Ханты-Мансийского автономного округа – Югры № 14-МКИ-2025 от 7 февраля 2025 г. </t>
  </si>
  <si>
    <t>1. В 2024 году заключен муниципальный контракт на выполнение работ по корректировке I и III этапов проектно-сметной документации с совмещением в III этап по объекту: «Реконструкция ВОС-1 (2 очередь) г.Пыть-Ях, оплата в 2025 году.                                                                                                                                     2. МКУ УКС заключен договор на оказание услуг по проведению негосударственной экспертизы в части проверки достоверности определения сметной стоимости по объекту: Сеть водоотведения от здания кафе "Сказка" до КК 65 в микрорайоне 10 Мамонтова, г. Пыть-Ях.</t>
  </si>
  <si>
    <t>1. Заключено Соглашение о предоставлении субсидии из бюджета Ханты-Мансийского автономного
округа - Югры на поддержку муниципальной программы (подпрограммы) формирования современной городской среды в рамках регионального проекта "Формирование комфортной городской среды" от 5 февраля 2025 г. № 71885000-1-2025-009                                                                                                                     2. МКУ УКС заключен договор на оказание услуг по проведению негосударственной экспертизы в части проверки достоверности определения сметной стоимости по объекту: "Общественная территория в микрорайоне 1 "Центральный", ул. Первопроходцев, в г. Пыть-Ях"</t>
  </si>
  <si>
    <t>Отчет о ходе реализации муниципальной программы «Жилищно-коммунальный комплекс и городская среда города Пыть-Яха» на 01.04.2025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</si>
</sst>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\ _₽_-;\-* #,##0.0\ _₽_-;_-* &quot;-&quot;??\ _₽_-;_-@_-"/>
    <numFmt numFmtId="165" formatCode="0.0"/>
    <numFmt numFmtId="166" formatCode="#,##0.0_ ;\-#,##0.0\ "/>
    <numFmt numFmtId="167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" vertical="top" wrapText="1"/>
    </xf>
    <xf numFmtId="16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/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top" wrapText="1"/>
    </xf>
    <xf numFmtId="166" fontId="4" fillId="0" borderId="1" xfId="1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16" fontId="4" fillId="0" borderId="2" xfId="0" applyNumberFormat="1" applyFont="1" applyFill="1" applyBorder="1" applyAlignment="1">
      <alignment horizontal="left" vertical="center" wrapText="1"/>
    </xf>
    <xf numFmtId="16" fontId="4" fillId="0" borderId="3" xfId="0" applyNumberFormat="1" applyFont="1" applyFill="1" applyBorder="1" applyAlignment="1">
      <alignment horizontal="left" vertical="center" wrapText="1"/>
    </xf>
    <xf numFmtId="16" fontId="4" fillId="0" borderId="4" xfId="0" applyNumberFormat="1" applyFont="1" applyFill="1" applyBorder="1" applyAlignment="1">
      <alignment horizontal="left" vertical="center" wrapText="1"/>
    </xf>
    <xf numFmtId="16" fontId="5" fillId="0" borderId="2" xfId="0" applyNumberFormat="1" applyFont="1" applyFill="1" applyBorder="1" applyAlignment="1">
      <alignment horizontal="left" vertical="center" wrapText="1"/>
    </xf>
    <xf numFmtId="16" fontId="5" fillId="0" borderId="3" xfId="0" applyNumberFormat="1" applyFont="1" applyFill="1" applyBorder="1" applyAlignment="1">
      <alignment horizontal="left" vertical="center" wrapText="1"/>
    </xf>
    <xf numFmtId="16" fontId="5" fillId="0" borderId="4" xfId="0" applyNumberFormat="1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2" fontId="3" fillId="0" borderId="2" xfId="0" applyNumberFormat="1" applyFont="1" applyFill="1" applyBorder="1" applyAlignment="1">
      <alignment horizontal="left" vertical="center" wrapText="1"/>
    </xf>
    <xf numFmtId="2" fontId="3" fillId="0" borderId="3" xfId="0" applyNumberFormat="1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2" fontId="5" fillId="0" borderId="2" xfId="0" applyNumberFormat="1" applyFont="1" applyFill="1" applyBorder="1" applyAlignment="1">
      <alignment horizontal="left" vertical="top" wrapText="1"/>
    </xf>
    <xf numFmtId="2" fontId="5" fillId="0" borderId="3" xfId="0" applyNumberFormat="1" applyFont="1" applyFill="1" applyBorder="1" applyAlignment="1">
      <alignment horizontal="left" vertical="top" wrapText="1"/>
    </xf>
    <xf numFmtId="2" fontId="5" fillId="0" borderId="4" xfId="0" applyNumberFormat="1" applyFont="1" applyFill="1" applyBorder="1" applyAlignment="1">
      <alignment horizontal="left" vertical="top" wrapText="1"/>
    </xf>
    <xf numFmtId="2" fontId="3" fillId="0" borderId="2" xfId="0" applyNumberFormat="1" applyFont="1" applyFill="1" applyBorder="1" applyAlignment="1">
      <alignment horizontal="left" vertical="top" wrapText="1"/>
    </xf>
    <xf numFmtId="2" fontId="3" fillId="0" borderId="3" xfId="0" applyNumberFormat="1" applyFont="1" applyFill="1" applyBorder="1" applyAlignment="1">
      <alignment horizontal="left" vertical="top" wrapText="1"/>
    </xf>
    <xf numFmtId="2" fontId="3" fillId="0" borderId="4" xfId="0" applyNumberFormat="1" applyFont="1" applyFill="1" applyBorder="1" applyAlignment="1">
      <alignment horizontal="left" vertical="top" wrapText="1"/>
    </xf>
    <xf numFmtId="43" fontId="3" fillId="0" borderId="2" xfId="1" applyFont="1" applyBorder="1" applyAlignment="1">
      <alignment vertical="center" wrapText="1"/>
    </xf>
    <xf numFmtId="43" fontId="3" fillId="0" borderId="3" xfId="1" applyFont="1" applyBorder="1" applyAlignment="1">
      <alignment vertical="center" wrapText="1"/>
    </xf>
    <xf numFmtId="43" fontId="3" fillId="0" borderId="4" xfId="1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workbookViewId="0">
      <selection activeCell="Q41" sqref="P41:Q41"/>
    </sheetView>
  </sheetViews>
  <sheetFormatPr defaultRowHeight="15" x14ac:dyDescent="0.25"/>
  <cols>
    <col min="1" max="1" width="36" style="1" customWidth="1"/>
    <col min="2" max="2" width="20.5703125" style="1" customWidth="1"/>
    <col min="3" max="4" width="14.28515625" style="1" customWidth="1"/>
    <col min="5" max="5" width="12.85546875" style="1" customWidth="1"/>
    <col min="6" max="6" width="9.85546875" style="1" customWidth="1"/>
    <col min="7" max="7" width="54.85546875" style="1" customWidth="1"/>
    <col min="8" max="12" width="8.7109375" style="1"/>
  </cols>
  <sheetData>
    <row r="1" spans="1:12" ht="24" customHeight="1" x14ac:dyDescent="0.25">
      <c r="A1" s="45" t="s">
        <v>28</v>
      </c>
      <c r="B1" s="46"/>
      <c r="C1" s="46"/>
      <c r="D1" s="46"/>
      <c r="E1" s="46"/>
      <c r="F1" s="46"/>
      <c r="G1" s="47"/>
    </row>
    <row r="2" spans="1:12" ht="86.1" customHeight="1" x14ac:dyDescent="0.25">
      <c r="A2" s="6" t="s">
        <v>0</v>
      </c>
      <c r="B2" s="6" t="s">
        <v>1</v>
      </c>
      <c r="C2" s="6" t="s">
        <v>8</v>
      </c>
      <c r="D2" s="6" t="s">
        <v>2</v>
      </c>
      <c r="E2" s="6" t="s">
        <v>3</v>
      </c>
      <c r="F2" s="6" t="s">
        <v>4</v>
      </c>
      <c r="G2" s="6" t="s">
        <v>5</v>
      </c>
    </row>
    <row r="3" spans="1:12" s="9" customFormat="1" ht="12.75" x14ac:dyDescent="0.2">
      <c r="A3" s="7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8"/>
      <c r="I3" s="8"/>
      <c r="J3" s="8"/>
      <c r="K3" s="8"/>
      <c r="L3" s="8"/>
    </row>
    <row r="4" spans="1:12" x14ac:dyDescent="0.25">
      <c r="A4" s="40" t="s">
        <v>12</v>
      </c>
      <c r="B4" s="17" t="s">
        <v>6</v>
      </c>
      <c r="C4" s="18">
        <f>C9+C29+C39</f>
        <v>0</v>
      </c>
      <c r="D4" s="18">
        <f t="shared" ref="D4:E4" si="0">D9+D29+D39</f>
        <v>11624</v>
      </c>
      <c r="E4" s="18">
        <f t="shared" si="0"/>
        <v>0</v>
      </c>
      <c r="F4" s="48">
        <f>E8/C8*100</f>
        <v>84.332109326590086</v>
      </c>
      <c r="G4" s="49"/>
    </row>
    <row r="5" spans="1:12" x14ac:dyDescent="0.25">
      <c r="A5" s="40">
        <v>0</v>
      </c>
      <c r="B5" s="17" t="s">
        <v>9</v>
      </c>
      <c r="C5" s="18">
        <f t="shared" ref="C5:E8" si="1">C10+C30+C40</f>
        <v>63183</v>
      </c>
      <c r="D5" s="18">
        <f t="shared" si="1"/>
        <v>359660.2</v>
      </c>
      <c r="E5" s="18">
        <f t="shared" si="1"/>
        <v>79052.399999999994</v>
      </c>
      <c r="F5" s="48"/>
      <c r="G5" s="49"/>
    </row>
    <row r="6" spans="1:12" x14ac:dyDescent="0.25">
      <c r="A6" s="40">
        <v>0</v>
      </c>
      <c r="B6" s="17" t="s">
        <v>10</v>
      </c>
      <c r="C6" s="18">
        <f t="shared" si="1"/>
        <v>30580.1</v>
      </c>
      <c r="D6" s="18">
        <f t="shared" si="1"/>
        <v>73527.3</v>
      </c>
      <c r="E6" s="18">
        <f t="shared" si="1"/>
        <v>20</v>
      </c>
      <c r="F6" s="48"/>
      <c r="G6" s="49"/>
    </row>
    <row r="7" spans="1:12" x14ac:dyDescent="0.25">
      <c r="A7" s="40"/>
      <c r="B7" s="19" t="s">
        <v>11</v>
      </c>
      <c r="C7" s="20">
        <v>0</v>
      </c>
      <c r="D7" s="20">
        <f t="shared" si="1"/>
        <v>0</v>
      </c>
      <c r="E7" s="20">
        <f t="shared" si="1"/>
        <v>0</v>
      </c>
      <c r="F7" s="48"/>
      <c r="G7" s="49"/>
    </row>
    <row r="8" spans="1:12" x14ac:dyDescent="0.25">
      <c r="A8" s="40"/>
      <c r="B8" s="11" t="s">
        <v>7</v>
      </c>
      <c r="C8" s="18">
        <f t="shared" si="1"/>
        <v>93763.1</v>
      </c>
      <c r="D8" s="18">
        <f t="shared" si="1"/>
        <v>444811.50000000006</v>
      </c>
      <c r="E8" s="18">
        <f t="shared" si="1"/>
        <v>79072.399999999994</v>
      </c>
      <c r="F8" s="48"/>
      <c r="G8" s="49"/>
    </row>
    <row r="9" spans="1:12" x14ac:dyDescent="0.25">
      <c r="A9" s="40" t="s">
        <v>16</v>
      </c>
      <c r="B9" s="2" t="s">
        <v>6</v>
      </c>
      <c r="C9" s="12">
        <f>C14+C19+C24</f>
        <v>0</v>
      </c>
      <c r="D9" s="12">
        <f t="shared" ref="D9:E9" si="2">D14+D19+D24</f>
        <v>7189.1</v>
      </c>
      <c r="E9" s="12">
        <f t="shared" si="2"/>
        <v>0</v>
      </c>
      <c r="F9" s="50">
        <f>E13/C13*100</f>
        <v>84.310778973818046</v>
      </c>
      <c r="G9" s="42"/>
    </row>
    <row r="10" spans="1:12" x14ac:dyDescent="0.25">
      <c r="A10" s="40"/>
      <c r="B10" s="2" t="s">
        <v>9</v>
      </c>
      <c r="C10" s="12">
        <f>C15+C20+C25</f>
        <v>63183</v>
      </c>
      <c r="D10" s="12">
        <f t="shared" ref="C10:E13" si="3">D15+D20+D25</f>
        <v>352660.2</v>
      </c>
      <c r="E10" s="12">
        <f t="shared" si="3"/>
        <v>79052.399999999994</v>
      </c>
      <c r="F10" s="50"/>
      <c r="G10" s="42"/>
    </row>
    <row r="11" spans="1:12" x14ac:dyDescent="0.25">
      <c r="A11" s="40"/>
      <c r="B11" s="2" t="s">
        <v>10</v>
      </c>
      <c r="C11" s="12">
        <f t="shared" ref="C10:C13" si="4">C16+C21+C26</f>
        <v>30580.1</v>
      </c>
      <c r="D11" s="12">
        <f t="shared" si="3"/>
        <v>65997.5</v>
      </c>
      <c r="E11" s="12">
        <f t="shared" si="3"/>
        <v>0</v>
      </c>
      <c r="F11" s="50"/>
      <c r="G11" s="42"/>
    </row>
    <row r="12" spans="1:12" x14ac:dyDescent="0.25">
      <c r="A12" s="40"/>
      <c r="B12" s="3" t="s">
        <v>11</v>
      </c>
      <c r="C12" s="12">
        <f t="shared" si="4"/>
        <v>0</v>
      </c>
      <c r="D12" s="12">
        <f t="shared" si="3"/>
        <v>0</v>
      </c>
      <c r="E12" s="12">
        <f t="shared" si="3"/>
        <v>0</v>
      </c>
      <c r="F12" s="50"/>
      <c r="G12" s="42"/>
    </row>
    <row r="13" spans="1:12" ht="27" customHeight="1" x14ac:dyDescent="0.25">
      <c r="A13" s="40"/>
      <c r="B13" s="4" t="s">
        <v>7</v>
      </c>
      <c r="C13" s="12">
        <f t="shared" si="4"/>
        <v>93763.1</v>
      </c>
      <c r="D13" s="12">
        <f t="shared" si="3"/>
        <v>425846.80000000005</v>
      </c>
      <c r="E13" s="12">
        <f t="shared" si="3"/>
        <v>79052.399999999994</v>
      </c>
      <c r="F13" s="50"/>
      <c r="G13" s="42"/>
    </row>
    <row r="14" spans="1:12" x14ac:dyDescent="0.25">
      <c r="A14" s="43" t="s">
        <v>17</v>
      </c>
      <c r="B14" s="2" t="s">
        <v>6</v>
      </c>
      <c r="C14" s="15">
        <v>0</v>
      </c>
      <c r="D14" s="15">
        <v>0</v>
      </c>
      <c r="E14" s="15">
        <v>0</v>
      </c>
      <c r="F14" s="41">
        <f>E18/D18*100</f>
        <v>22.811457843079822</v>
      </c>
      <c r="G14" s="51" t="s">
        <v>24</v>
      </c>
    </row>
    <row r="15" spans="1:12" x14ac:dyDescent="0.25">
      <c r="A15" s="44"/>
      <c r="B15" s="2" t="s">
        <v>9</v>
      </c>
      <c r="C15" s="15">
        <v>9143.2000000000007</v>
      </c>
      <c r="D15" s="15">
        <v>304863</v>
      </c>
      <c r="E15" s="15">
        <v>79052.399999999994</v>
      </c>
      <c r="F15" s="41"/>
      <c r="G15" s="51"/>
    </row>
    <row r="16" spans="1:12" x14ac:dyDescent="0.25">
      <c r="A16" s="44"/>
      <c r="B16" s="2" t="s">
        <v>10</v>
      </c>
      <c r="C16" s="15">
        <v>1613.6</v>
      </c>
      <c r="D16" s="15">
        <v>41683.9</v>
      </c>
      <c r="E16" s="15">
        <v>0</v>
      </c>
      <c r="F16" s="41"/>
      <c r="G16" s="51"/>
    </row>
    <row r="17" spans="1:7" x14ac:dyDescent="0.25">
      <c r="A17" s="44"/>
      <c r="B17" s="3" t="s">
        <v>11</v>
      </c>
      <c r="C17" s="15">
        <v>0</v>
      </c>
      <c r="D17" s="15">
        <v>0</v>
      </c>
      <c r="E17" s="15">
        <v>0</v>
      </c>
      <c r="F17" s="41"/>
      <c r="G17" s="51"/>
    </row>
    <row r="18" spans="1:7" ht="158.25" customHeight="1" x14ac:dyDescent="0.25">
      <c r="A18" s="44"/>
      <c r="B18" s="5" t="s">
        <v>7</v>
      </c>
      <c r="C18" s="15">
        <f>SUM(C14:C17)</f>
        <v>10756.800000000001</v>
      </c>
      <c r="D18" s="15">
        <f t="shared" ref="D18:E18" si="5">SUM(D14:D17)</f>
        <v>346546.9</v>
      </c>
      <c r="E18" s="15">
        <f t="shared" si="5"/>
        <v>79052.399999999994</v>
      </c>
      <c r="F18" s="41"/>
      <c r="G18" s="51"/>
    </row>
    <row r="19" spans="1:7" x14ac:dyDescent="0.25">
      <c r="A19" s="43" t="s">
        <v>18</v>
      </c>
      <c r="B19" s="2" t="s">
        <v>6</v>
      </c>
      <c r="C19" s="12">
        <v>0</v>
      </c>
      <c r="D19" s="12">
        <v>7189.1</v>
      </c>
      <c r="E19" s="13">
        <v>0</v>
      </c>
      <c r="F19" s="41">
        <f>E23/D23*100</f>
        <v>0</v>
      </c>
      <c r="G19" s="42" t="s">
        <v>25</v>
      </c>
    </row>
    <row r="20" spans="1:7" x14ac:dyDescent="0.25">
      <c r="A20" s="44"/>
      <c r="B20" s="2" t="s">
        <v>9</v>
      </c>
      <c r="C20" s="12">
        <v>54039.8</v>
      </c>
      <c r="D20" s="12">
        <v>47797.2</v>
      </c>
      <c r="E20" s="13">
        <v>0</v>
      </c>
      <c r="F20" s="41"/>
      <c r="G20" s="42"/>
    </row>
    <row r="21" spans="1:7" x14ac:dyDescent="0.25">
      <c r="A21" s="44"/>
      <c r="B21" s="2" t="s">
        <v>10</v>
      </c>
      <c r="C21" s="13">
        <v>9536.5</v>
      </c>
      <c r="D21" s="13">
        <v>9703.6</v>
      </c>
      <c r="E21" s="13">
        <v>0</v>
      </c>
      <c r="F21" s="41"/>
      <c r="G21" s="42"/>
    </row>
    <row r="22" spans="1:7" x14ac:dyDescent="0.25">
      <c r="A22" s="44"/>
      <c r="B22" s="3" t="s">
        <v>11</v>
      </c>
      <c r="C22" s="12">
        <v>0</v>
      </c>
      <c r="D22" s="12">
        <v>0</v>
      </c>
      <c r="E22" s="13"/>
      <c r="F22" s="41"/>
      <c r="G22" s="42"/>
    </row>
    <row r="23" spans="1:7" ht="54.75" customHeight="1" x14ac:dyDescent="0.25">
      <c r="A23" s="44"/>
      <c r="B23" s="5" t="s">
        <v>7</v>
      </c>
      <c r="C23" s="14">
        <f>SUM(C19:C22)</f>
        <v>63576.3</v>
      </c>
      <c r="D23" s="14">
        <f t="shared" ref="D23:E23" si="6">SUM(D19:D22)</f>
        <v>64689.899999999994</v>
      </c>
      <c r="E23" s="14">
        <v>0</v>
      </c>
      <c r="F23" s="41"/>
      <c r="G23" s="42"/>
    </row>
    <row r="24" spans="1:7" x14ac:dyDescent="0.25">
      <c r="A24" s="25" t="s">
        <v>13</v>
      </c>
      <c r="B24" s="2" t="s">
        <v>6</v>
      </c>
      <c r="C24" s="12">
        <v>0</v>
      </c>
      <c r="D24" s="12">
        <v>0</v>
      </c>
      <c r="E24" s="13">
        <v>0</v>
      </c>
      <c r="F24" s="37">
        <f>E28/C28*100</f>
        <v>0</v>
      </c>
      <c r="G24" s="52" t="s">
        <v>26</v>
      </c>
    </row>
    <row r="25" spans="1:7" x14ac:dyDescent="0.25">
      <c r="A25" s="26"/>
      <c r="B25" s="2" t="s">
        <v>9</v>
      </c>
      <c r="C25" s="12">
        <v>0</v>
      </c>
      <c r="D25" s="12">
        <v>0</v>
      </c>
      <c r="E25" s="13">
        <v>0</v>
      </c>
      <c r="F25" s="38"/>
      <c r="G25" s="53"/>
    </row>
    <row r="26" spans="1:7" x14ac:dyDescent="0.25">
      <c r="A26" s="26"/>
      <c r="B26" s="2" t="s">
        <v>10</v>
      </c>
      <c r="C26" s="13">
        <v>19430</v>
      </c>
      <c r="D26" s="13">
        <v>14610</v>
      </c>
      <c r="E26" s="13">
        <v>0</v>
      </c>
      <c r="F26" s="38"/>
      <c r="G26" s="53"/>
    </row>
    <row r="27" spans="1:7" x14ac:dyDescent="0.25">
      <c r="A27" s="26"/>
      <c r="B27" s="3" t="s">
        <v>11</v>
      </c>
      <c r="C27" s="12">
        <v>0</v>
      </c>
      <c r="D27" s="12">
        <v>0</v>
      </c>
      <c r="E27" s="13">
        <v>0</v>
      </c>
      <c r="F27" s="38"/>
      <c r="G27" s="53"/>
    </row>
    <row r="28" spans="1:7" ht="70.5" customHeight="1" x14ac:dyDescent="0.25">
      <c r="A28" s="27"/>
      <c r="B28" s="5" t="s">
        <v>7</v>
      </c>
      <c r="C28" s="13">
        <f>SUM(C24:C27)</f>
        <v>19430</v>
      </c>
      <c r="D28" s="13">
        <f t="shared" ref="D28:E28" si="7">SUM(D24:D27)</f>
        <v>14610</v>
      </c>
      <c r="E28" s="13">
        <f t="shared" si="7"/>
        <v>0</v>
      </c>
      <c r="F28" s="39"/>
      <c r="G28" s="54"/>
    </row>
    <row r="29" spans="1:7" x14ac:dyDescent="0.25">
      <c r="A29" s="40" t="s">
        <v>14</v>
      </c>
      <c r="B29" s="2" t="s">
        <v>6</v>
      </c>
      <c r="C29" s="12">
        <f>C34</f>
        <v>0</v>
      </c>
      <c r="D29" s="12">
        <f t="shared" ref="D29:E29" si="8">D34</f>
        <v>0</v>
      </c>
      <c r="E29" s="12">
        <f t="shared" si="8"/>
        <v>0</v>
      </c>
      <c r="F29" s="41">
        <v>0</v>
      </c>
      <c r="G29" s="42"/>
    </row>
    <row r="30" spans="1:7" x14ac:dyDescent="0.25">
      <c r="A30" s="40"/>
      <c r="B30" s="2" t="s">
        <v>9</v>
      </c>
      <c r="C30" s="12">
        <f>-C35</f>
        <v>0</v>
      </c>
      <c r="D30" s="12">
        <f t="shared" ref="D30:E30" si="9">-D35</f>
        <v>0</v>
      </c>
      <c r="E30" s="12">
        <f t="shared" si="9"/>
        <v>0</v>
      </c>
      <c r="F30" s="41"/>
      <c r="G30" s="42"/>
    </row>
    <row r="31" spans="1:7" x14ac:dyDescent="0.25">
      <c r="A31" s="40"/>
      <c r="B31" s="2" t="s">
        <v>10</v>
      </c>
      <c r="C31" s="12">
        <f>C36</f>
        <v>0</v>
      </c>
      <c r="D31" s="12">
        <f t="shared" ref="D31:E31" si="10">D36</f>
        <v>0</v>
      </c>
      <c r="E31" s="12">
        <f t="shared" si="10"/>
        <v>0</v>
      </c>
      <c r="F31" s="41"/>
      <c r="G31" s="42"/>
    </row>
    <row r="32" spans="1:7" x14ac:dyDescent="0.25">
      <c r="A32" s="40"/>
      <c r="B32" s="3" t="s">
        <v>11</v>
      </c>
      <c r="C32" s="12">
        <f>C37</f>
        <v>0</v>
      </c>
      <c r="D32" s="12">
        <f t="shared" ref="D32:E32" si="11">D37</f>
        <v>0</v>
      </c>
      <c r="E32" s="12">
        <f t="shared" si="11"/>
        <v>0</v>
      </c>
      <c r="F32" s="41"/>
      <c r="G32" s="42"/>
    </row>
    <row r="33" spans="1:7" ht="16.5" customHeight="1" x14ac:dyDescent="0.25">
      <c r="A33" s="40"/>
      <c r="B33" s="4" t="s">
        <v>7</v>
      </c>
      <c r="C33" s="16">
        <f>SUM(C29:C32)</f>
        <v>0</v>
      </c>
      <c r="D33" s="16">
        <f t="shared" ref="D33:E33" si="12">SUM(D29:D32)</f>
        <v>0</v>
      </c>
      <c r="E33" s="16">
        <f t="shared" si="12"/>
        <v>0</v>
      </c>
      <c r="F33" s="41"/>
      <c r="G33" s="42"/>
    </row>
    <row r="34" spans="1:7" x14ac:dyDescent="0.25">
      <c r="A34" s="25" t="s">
        <v>19</v>
      </c>
      <c r="B34" s="2" t="s">
        <v>6</v>
      </c>
      <c r="C34" s="12">
        <v>0</v>
      </c>
      <c r="D34" s="12">
        <v>0</v>
      </c>
      <c r="E34" s="12">
        <v>0</v>
      </c>
      <c r="F34" s="34">
        <v>0</v>
      </c>
      <c r="G34" s="31" t="s">
        <v>21</v>
      </c>
    </row>
    <row r="35" spans="1:7" x14ac:dyDescent="0.25">
      <c r="A35" s="26"/>
      <c r="B35" s="2" t="s">
        <v>9</v>
      </c>
      <c r="C35" s="12">
        <v>0</v>
      </c>
      <c r="D35" s="12">
        <v>0</v>
      </c>
      <c r="E35" s="12">
        <v>0</v>
      </c>
      <c r="F35" s="35"/>
      <c r="G35" s="32"/>
    </row>
    <row r="36" spans="1:7" x14ac:dyDescent="0.25">
      <c r="A36" s="26"/>
      <c r="B36" s="2" t="s">
        <v>10</v>
      </c>
      <c r="C36" s="13">
        <v>0</v>
      </c>
      <c r="D36" s="13">
        <v>0</v>
      </c>
      <c r="E36" s="13">
        <v>0</v>
      </c>
      <c r="F36" s="35"/>
      <c r="G36" s="32"/>
    </row>
    <row r="37" spans="1:7" x14ac:dyDescent="0.25">
      <c r="A37" s="26"/>
      <c r="B37" s="3" t="s">
        <v>11</v>
      </c>
      <c r="C37" s="12">
        <v>0</v>
      </c>
      <c r="D37" s="12">
        <v>0</v>
      </c>
      <c r="E37" s="12">
        <v>0</v>
      </c>
      <c r="F37" s="35"/>
      <c r="G37" s="32"/>
    </row>
    <row r="38" spans="1:7" ht="17.45" customHeight="1" x14ac:dyDescent="0.25">
      <c r="A38" s="27"/>
      <c r="B38" s="5" t="s">
        <v>7</v>
      </c>
      <c r="C38" s="13">
        <f>SUM(C34:C37)</f>
        <v>0</v>
      </c>
      <c r="D38" s="13">
        <f t="shared" ref="D38:E38" si="13">SUM(D34:D37)</f>
        <v>0</v>
      </c>
      <c r="E38" s="13">
        <f t="shared" si="13"/>
        <v>0</v>
      </c>
      <c r="F38" s="36"/>
      <c r="G38" s="33"/>
    </row>
    <row r="39" spans="1:7" ht="15" customHeight="1" x14ac:dyDescent="0.25">
      <c r="A39" s="22" t="s">
        <v>15</v>
      </c>
      <c r="B39" s="2" t="s">
        <v>6</v>
      </c>
      <c r="C39" s="15">
        <f>C44</f>
        <v>0</v>
      </c>
      <c r="D39" s="15">
        <f t="shared" ref="D39:E39" si="14">D44</f>
        <v>4434.8999999999996</v>
      </c>
      <c r="E39" s="15">
        <f t="shared" si="14"/>
        <v>0</v>
      </c>
      <c r="F39" s="58">
        <v>0</v>
      </c>
      <c r="G39" s="28"/>
    </row>
    <row r="40" spans="1:7" x14ac:dyDescent="0.25">
      <c r="A40" s="23"/>
      <c r="B40" s="2" t="s">
        <v>9</v>
      </c>
      <c r="C40" s="15">
        <f>C45</f>
        <v>0</v>
      </c>
      <c r="D40" s="15">
        <f t="shared" ref="D40:E40" si="15">D45</f>
        <v>7000</v>
      </c>
      <c r="E40" s="15">
        <f t="shared" si="15"/>
        <v>0</v>
      </c>
      <c r="F40" s="59"/>
      <c r="G40" s="29"/>
    </row>
    <row r="41" spans="1:7" x14ac:dyDescent="0.25">
      <c r="A41" s="23"/>
      <c r="B41" s="2" t="s">
        <v>10</v>
      </c>
      <c r="C41" s="15">
        <f>C46</f>
        <v>0</v>
      </c>
      <c r="D41" s="15">
        <f t="shared" ref="D41:E41" si="16">D46</f>
        <v>7529.8</v>
      </c>
      <c r="E41" s="15">
        <f t="shared" si="16"/>
        <v>20</v>
      </c>
      <c r="F41" s="59"/>
      <c r="G41" s="29"/>
    </row>
    <row r="42" spans="1:7" x14ac:dyDescent="0.25">
      <c r="A42" s="23"/>
      <c r="B42" s="3" t="s">
        <v>11</v>
      </c>
      <c r="C42" s="15">
        <f>C47</f>
        <v>0</v>
      </c>
      <c r="D42" s="15">
        <f t="shared" ref="D42:E42" si="17">D47</f>
        <v>0</v>
      </c>
      <c r="E42" s="15">
        <f t="shared" si="17"/>
        <v>0</v>
      </c>
      <c r="F42" s="59"/>
      <c r="G42" s="29"/>
    </row>
    <row r="43" spans="1:7" x14ac:dyDescent="0.25">
      <c r="A43" s="24"/>
      <c r="B43" s="10" t="s">
        <v>7</v>
      </c>
      <c r="C43" s="15">
        <f>C48</f>
        <v>0</v>
      </c>
      <c r="D43" s="15">
        <f t="shared" ref="D43:E43" si="18">D48</f>
        <v>18964.7</v>
      </c>
      <c r="E43" s="15">
        <f t="shared" si="18"/>
        <v>20</v>
      </c>
      <c r="F43" s="60"/>
      <c r="G43" s="30"/>
    </row>
    <row r="44" spans="1:7" ht="15" customHeight="1" x14ac:dyDescent="0.25">
      <c r="A44" s="25" t="s">
        <v>20</v>
      </c>
      <c r="B44" s="2" t="s">
        <v>6</v>
      </c>
      <c r="C44" s="15">
        <v>0</v>
      </c>
      <c r="D44" s="15">
        <v>4434.8999999999996</v>
      </c>
      <c r="E44" s="15">
        <v>0</v>
      </c>
      <c r="F44" s="58">
        <v>0</v>
      </c>
      <c r="G44" s="55" t="s">
        <v>27</v>
      </c>
    </row>
    <row r="45" spans="1:7" x14ac:dyDescent="0.25">
      <c r="A45" s="26"/>
      <c r="B45" s="2" t="s">
        <v>9</v>
      </c>
      <c r="C45" s="15">
        <v>0</v>
      </c>
      <c r="D45" s="15">
        <v>7000</v>
      </c>
      <c r="E45" s="15">
        <v>0</v>
      </c>
      <c r="F45" s="59"/>
      <c r="G45" s="56"/>
    </row>
    <row r="46" spans="1:7" x14ac:dyDescent="0.25">
      <c r="A46" s="26"/>
      <c r="B46" s="2" t="s">
        <v>10</v>
      </c>
      <c r="C46" s="15">
        <v>0</v>
      </c>
      <c r="D46" s="15">
        <v>7529.8</v>
      </c>
      <c r="E46" s="15">
        <v>20</v>
      </c>
      <c r="F46" s="59"/>
      <c r="G46" s="56"/>
    </row>
    <row r="47" spans="1:7" x14ac:dyDescent="0.25">
      <c r="A47" s="26"/>
      <c r="B47" s="3" t="s">
        <v>11</v>
      </c>
      <c r="C47" s="15">
        <v>0</v>
      </c>
      <c r="D47" s="15">
        <v>0</v>
      </c>
      <c r="E47" s="15">
        <v>0</v>
      </c>
      <c r="F47" s="59"/>
      <c r="G47" s="56"/>
    </row>
    <row r="48" spans="1:7" ht="81.75" customHeight="1" x14ac:dyDescent="0.25">
      <c r="A48" s="27"/>
      <c r="B48" s="10" t="s">
        <v>7</v>
      </c>
      <c r="C48" s="15">
        <f>SUM(C44:C47)</f>
        <v>0</v>
      </c>
      <c r="D48" s="15">
        <f t="shared" ref="D48:E48" si="19">SUM(D44:D47)</f>
        <v>18964.7</v>
      </c>
      <c r="E48" s="15">
        <f t="shared" si="19"/>
        <v>20</v>
      </c>
      <c r="F48" s="60"/>
      <c r="G48" s="57"/>
    </row>
    <row r="52" spans="1:1" x14ac:dyDescent="0.25">
      <c r="A52" s="21" t="s">
        <v>22</v>
      </c>
    </row>
    <row r="53" spans="1:1" x14ac:dyDescent="0.25">
      <c r="A53" s="21" t="s">
        <v>23</v>
      </c>
    </row>
    <row r="54" spans="1:1" x14ac:dyDescent="0.25">
      <c r="A54" s="8"/>
    </row>
  </sheetData>
  <mergeCells count="28">
    <mergeCell ref="A1:G1"/>
    <mergeCell ref="A9:A13"/>
    <mergeCell ref="A4:A8"/>
    <mergeCell ref="F4:F8"/>
    <mergeCell ref="G4:G8"/>
    <mergeCell ref="F9:F13"/>
    <mergeCell ref="G9:G13"/>
    <mergeCell ref="A14:A18"/>
    <mergeCell ref="F14:F18"/>
    <mergeCell ref="G14:G18"/>
    <mergeCell ref="A19:A23"/>
    <mergeCell ref="F19:F23"/>
    <mergeCell ref="G19:G23"/>
    <mergeCell ref="A34:A38"/>
    <mergeCell ref="F34:F38"/>
    <mergeCell ref="G34:G38"/>
    <mergeCell ref="A24:A28"/>
    <mergeCell ref="F24:F28"/>
    <mergeCell ref="G24:G28"/>
    <mergeCell ref="A29:A33"/>
    <mergeCell ref="F29:F33"/>
    <mergeCell ref="G29:G33"/>
    <mergeCell ref="A39:A43"/>
    <mergeCell ref="A44:A48"/>
    <mergeCell ref="G39:G43"/>
    <mergeCell ref="G44:G48"/>
    <mergeCell ref="F39:F43"/>
    <mergeCell ref="F44:F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Лист1!_ftn1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Севиль Ганасевич</dc:creator>
  <cp:lastModifiedBy>Яна Жукова</cp:lastModifiedBy>
  <dcterms:created xsi:type="dcterms:W3CDTF">2025-01-10T07:35:46Z</dcterms:created>
  <dcterms:modified xsi:type="dcterms:W3CDTF">2025-04-07T10:35:50Z</dcterms:modified>
</cp:coreProperties>
</file>