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4\103$\Богданова\!!!!АВАРИЙНОЕ 2019!!!!\ОТЧЕТЫ\КЭ о ходе реализации МП РЖС ежеквартальный\"/>
    </mc:Choice>
  </mc:AlternateContent>
  <bookViews>
    <workbookView xWindow="0" yWindow="0" windowWidth="28800" windowHeight="11235"/>
  </bookViews>
  <sheets>
    <sheet name="Жилищ. сфер." sheetId="2" r:id="rId1"/>
  </sheets>
  <definedNames>
    <definedName name="_xlnm.Print_Area" localSheetId="0">'Жилищ. сфер.'!$A$1:$H$42</definedName>
  </definedNames>
  <calcPr calcId="152511" iterate="1"/>
</workbook>
</file>

<file path=xl/calcChain.xml><?xml version="1.0" encoding="utf-8"?>
<calcChain xmlns="http://schemas.openxmlformats.org/spreadsheetml/2006/main">
  <c r="G30" i="2" l="1"/>
  <c r="G14" i="2"/>
  <c r="G36" i="2"/>
  <c r="F27" i="2"/>
  <c r="G13" i="2"/>
  <c r="E17" i="2"/>
  <c r="D32" i="2"/>
  <c r="D27" i="2"/>
  <c r="D22" i="2"/>
  <c r="D17" i="2"/>
  <c r="D12" i="2"/>
  <c r="F6" i="2"/>
  <c r="F5" i="2"/>
  <c r="F4" i="2"/>
  <c r="F3" i="2"/>
  <c r="E6" i="2"/>
  <c r="E5" i="2"/>
  <c r="E4" i="2"/>
  <c r="E3" i="2"/>
  <c r="D6" i="2"/>
  <c r="D5" i="2"/>
  <c r="D4" i="2"/>
  <c r="D3" i="2"/>
  <c r="E32" i="2"/>
  <c r="F32" i="2"/>
  <c r="E37" i="2"/>
  <c r="F37" i="2"/>
  <c r="D37" i="2"/>
  <c r="D42" i="2"/>
  <c r="E42" i="2"/>
  <c r="F42" i="2"/>
  <c r="F7" i="2" l="1"/>
  <c r="E7" i="2"/>
  <c r="D7" i="2"/>
  <c r="G33" i="2"/>
  <c r="E27" i="2" l="1"/>
  <c r="F17" i="2"/>
  <c r="G15" i="2"/>
  <c r="G17" i="2" l="1"/>
  <c r="G27" i="2"/>
  <c r="G35" i="2" l="1"/>
  <c r="G34" i="2"/>
  <c r="G25" i="2"/>
  <c r="G24" i="2"/>
  <c r="G20" i="2"/>
  <c r="G19" i="2"/>
  <c r="G29" i="2"/>
  <c r="G28" i="2"/>
  <c r="G32" i="2"/>
  <c r="F22" i="2"/>
  <c r="E22" i="2"/>
  <c r="F12" i="2" l="1"/>
  <c r="E12" i="2"/>
  <c r="G40" i="2"/>
  <c r="G42" i="2" s="1"/>
  <c r="G37" i="2"/>
  <c r="G22" i="2"/>
  <c r="G10" i="2"/>
  <c r="G9" i="2"/>
  <c r="G5" i="2" l="1"/>
  <c r="G12" i="2"/>
  <c r="G3" i="2"/>
  <c r="G4" i="2"/>
  <c r="G7" i="2" l="1"/>
</calcChain>
</file>

<file path=xl/sharedStrings.xml><?xml version="1.0" encoding="utf-8"?>
<sst xmlns="http://schemas.openxmlformats.org/spreadsheetml/2006/main" count="75" uniqueCount="39">
  <si>
    <t>Источники финансирования</t>
  </si>
  <si>
    <t>Достижение основных целевых показателей план/факт</t>
  </si>
  <si>
    <t>Кассовое исполнение</t>
  </si>
  <si>
    <t>Процент исполнения</t>
  </si>
  <si>
    <t>федеральный бюджет</t>
  </si>
  <si>
    <t>окружной бюджет</t>
  </si>
  <si>
    <t>городской бюджет</t>
  </si>
  <si>
    <t>другие источники</t>
  </si>
  <si>
    <t>всего:</t>
  </si>
  <si>
    <t>1.</t>
  </si>
  <si>
    <t>2.</t>
  </si>
  <si>
    <t>3.</t>
  </si>
  <si>
    <t>7.</t>
  </si>
  <si>
    <t>Развитие жилищной сферы в городе Пыть-Яхе</t>
  </si>
  <si>
    <t>Оплата расходов и организационное обеспечение МКУ «Управление капитального строительства города Пыть-Яха»</t>
  </si>
  <si>
    <t>Объем жилищного строительства (тыс. кв. м.)  - 2,5 тыс. кв.м. или 83% к плану (план 3,0); 
                                                                                                              Общая площадь жилых помещений, приходящихся в среднем на 1 жителя (кв. м.) - 19,8 кв.м. или 100% к плану (план 19,8)</t>
  </si>
  <si>
    <t>Количество квадратных метров расселенного непригодного жилищного фонда (аварийный, фенольный) (тыс. кв. м.) - 2,56 тыс.кв.м. или 100% к плану (план 1,56)
Количество семей, улучшивших жилищные условия (семей) - 68 или 100 % к плну (план 49).</t>
  </si>
  <si>
    <t>Наименование муниципальной программы, структурного элемента, комплекса процессных мероприятий, регионального проекта</t>
  </si>
  <si>
    <t>Уточненный план по бюджету</t>
  </si>
  <si>
    <t>План по программе
(с изменениями)</t>
  </si>
  <si>
    <t>Результат реализации структурного элемента (мероприятия), причина невыполнения или  неполного выполнения структурного элемента (мероприятия)</t>
  </si>
  <si>
    <t>Заключен муниципальный контракт от 04.03.2024 № 23 «Выполнение работ по разработке проекта планировки и проекта межевания территории, в том числе для размещения приюта для животных, иных объектов, по адресу: г. Пыть-Ях, ул. Мамонтовская (бывшая территория временного поселка «СТГМ») и последующей постановке образованных земельных участков на государственный кадастровый учет по адресу: г. Пыть-Ях, мкр. № 10 «Мамонтово», ул. Мамонтовская» на сумму 545 тыс. руб., Работы приняты -  14.08.2024.   
- Заключен муниципальный контракт  от 16.04.2024 № 0187300019424000034 по внесению изменений в проект планировки и межевания территории микрорайона 8 Горка г. Пыть-Яха, на сумму 297,250 тыс.рублей, работы приняты - 24.09.2024г.  
- Заключен муниципальный контракт от 16.04.2024 № 187300019424000056 по внесению изменений в проект планировки и межевания территории улично-дорожной сети в городе Пыть-Яхе, на сумму - 1431 тыс.рублей, работы приняты - 05.09.2024г.  
- Заключен муниципальный контракт от 10.06.2024 № 76 внесению изменений в проект планировки и межевания территории микрорайона 1 Центральный  г. Пыть-Яха, утвержденного постановлением администрации г. Пыть-Яха от 20.12.2022 № 560-па, с учетом «Югорского стандарта развития территорий»: изменение границ земельного участка с кадастровым номером 86:15:0101011:114 под новый объект учебно-образовательного назначения на 700 мест, организацию парковочных мест для объекта образования, на сумму - 590 тыс.рублей, работы приняты - 21.08.2024г.     - Заключен муниципальный контракт 10.06.2024 № 77 по внесению изменений в проект планировки и межевания территории микрорайона 1 Центральный г. Пыть-Яха, утвержденного постановлением администрации г. Пыть-Яха от 18.11.2022  № 512-па, с учетом «Югорского стандарта развития территорий»1.3. Место выполнения работ: Ханты-Мансийский автономный округ – Югра, г. Пыть-Ях, территория микрорайона № 1 «Центральный» г. Пыть-Яха. Территория с кадастровыми номерами 86:15:0101010:71, 86:15:0101010:21, 86:15:0101010:278, 86:15:0101010:74, 86:15:0101010:75, ориентировочная площадь территории – 3,07 га. На сумму - 590 тыс.рублей, работы приняты - 16.09.2024г. 
- Заключен муниципальный контракт от 10.06.2024 № 79 по разработке проекта планировки и межевания части территории зоны (массива) Южной промышленной, и последующей постановке на государственный кадастровый учет сформированных земельных участков, на сумму - 590 тыс.рублей, работы выполнены -  16.09.2024г. 
- Заключен муниципальный контракт от 10.06.2024 № 80 по внесению изменений в проект планировки и межевания территории микрорайона 3 Кедровый  г. Пыть-Яха, утвержденного постановлением администрации г. Пыть-Яха от 25.12.2018 № 463-па (с изменениями), и последующей постановке на государственный кадастровый учет сформированных земельных участков, с учетом «Югорского стандарта развития территорий», на сумму - 590 тыс.рублей, работы приняты - 16.09.2024г. 
- Заключен муниципальный контракт от 04.09.2024 № 103 «Выполнение работ по внесению изменений в проект планировки и межевания части территории микрорайона 6 Пионерный, в границах улиц Магистральная, Фармана Салманова города Пыть-Яха, утвержденного постановлением администрации г. Пыть-Яха от 27.12.2021 № 609-па, и последующей постановке на государственный кадастровый учет сформированных земельных участков, с учетом «Югорского стандарта развития территорий», на сумму - 580 тыс.рублей, работы приняты - 08.11.2024г</t>
  </si>
  <si>
    <t>на 01 апреля 2025 года</t>
  </si>
  <si>
    <t xml:space="preserve">Региональный проект "Жилье" (всего), в том числе:  </t>
  </si>
  <si>
    <t>Региональный проект "Содействие субъектам Российской Федерации в реализации полномочий по оказанию государственной поддержки граждан в обеспечении жильем и оплате жилищно-коммунальных услуг" (всего), в том числе:</t>
  </si>
  <si>
    <t>Комплекс процессных мероприятий "Реализация мероприятий по градостроительной деятельности" (всего), в том числе:</t>
  </si>
  <si>
    <t>4.</t>
  </si>
  <si>
    <t>Комплекс процессных мероприятий "Реализация полномочий в области строительства и жилищных отношений" (всего), в том числе:</t>
  </si>
  <si>
    <t>5.</t>
  </si>
  <si>
    <t>Комплекс процессных мероприятий «Обеспечение мерами государственной поддержки по улучшению жилищных условий отдельных категорий граждан»  (всего), в том числе:</t>
  </si>
  <si>
    <t>Комплекс процессных мероприятий «Сопровождение и развитие региональных информационных систем в области жилищной сферы и строительной отрасли»</t>
  </si>
  <si>
    <t>6.</t>
  </si>
  <si>
    <t>Комплекс процессных мероприятий "Обеспечение деятельности МКУ "Управление капитального строительства города Пыть-Яха" (всего), в том числе:</t>
  </si>
  <si>
    <t>Реализация мероприятия по переселению граждан из аварийного жилищного фонда в рамках адресной программы:
Заключено соглашение о предоставлении субсидии от 27.01.2025 №11-НА/2025.
Финансирование предусмотрено на приобретение жилых помещений под расселение граждан и выплату возмещения. Выплачено возмешение собственникам 1 жилого помещения. Аукционы на приобретение жилых помещений будут объявлены по факту ввода жилого дома в эксплуатацию (ориентировочно 3-4 квартал).</t>
  </si>
  <si>
    <t>Реализация мероприятия по переселению гражждан из жилых помещений непригодных для проживания в связи с превышением предельно длпустимой концентрации фенола/формальдегида:
Заключено соглашение о предоставлении субсидии 17.01.2025 №71885000-1-2024-013.
В связи с внесением изменений от 16.01.2025 в мероприятие все жилые помещения, расположенные в домах, включенных в окружную Адресную программу, и, соответственно, проживающие в них граждане исключены из списка, сформированного в рамках мероприятия.
Информация о необходимости снять с муниципального образования доведенные лимиты финансирования и внести соответствующее изменение в соглаше-ние о предоставлении субсидии № 71885000-1-2024-013 от 17.01.2025г. направлена в курирующий департамент.
Реализация мероприятия по предоставлению субсидии молодым семьям:
Заключено соглашение о предоставлении субсидии от 23.12.2024 №71885000-1-2024-012.
В соответствии с Приказом департамента строительства в список претендентов на получение социальной выплаты включены 2 семьи. Выданы свидетельства о праве на получении социальной выплаты на приобретение жилого по-мещения. Произведена оплата 1 МС в счет погашения имеющейся ипотеки, 2я семья в стадии подбора варианта.</t>
  </si>
  <si>
    <t xml:space="preserve">Заключено соглашение о предоставлении субсидии от 27.01.2025 №11-ЕС/2025 на реализацию следующих мероприятий:
- Переселение граждан из аварийного фонда:
Финансирование предусмотрено на приобретение жилых помещений под расселение граждан и выплату возмещения. Аукционы на приобретение жилых помещений будут объявлены по факту ввода жилого дома в эксплуатацию (ориентировочно 3-4 квартал).
- Предоставление субсидии участникам СВО.
Выданы 2 свидетельсва о праве на получение субсидии. Реализовано право одним участником (на оплате), второй в стадии приобретения жилого помещения.
- Освобождение земельных участков.
Аукционы на снос жилых домов объявляются по факту их полного расселения. На сегодняшний день расселенные дома, подлежащие сносу в рамках данного мероприятия отсутсвуют.
- Приспособление жилых помещений непригодных для проживания инвалидов.
Заключен договор на выполнение работ №7 от 20.03.2025 (в стадии исполнения).
Мероприятие по демонтажу непригодного фонда (местный бюджет):
Направлены документы для объявления аукциона на снос одного жилого дома </t>
  </si>
  <si>
    <t xml:space="preserve">Обратился для получения субсидии 1 участник (по категории "ВБД"). Проводится проверка документов.
У второго (категория «инвалид») отсутствуют снования для получения субсидии.
</t>
  </si>
  <si>
    <t xml:space="preserve">Не обеспечено финансированием </t>
  </si>
  <si>
    <t xml:space="preserve">Заключены муниципальные контракты: 
1. Выполнение работ по подготовке проекта внесения изменений в Генеральный план города, включая актуализацию документации для внесения сведений о границе населенного пункта и муниципального образования в Единый государственный реестр недвижимости (ООО «Национальный земельный фонд», на сумму 600 000,00, сроки исполнения - до 01.12.2025); 
2. Выполнение работ по подготовке, внесению изменений в документы для постановки границ населенных пунктов на кадастровый учет (ООО «Национальный земельный фонд», на сумму 300 000,00, сроки исполнения - в течение 127 календарных дней ); 
3. Выполнение работ по внесению изменений в проект межевания территории микрорайона 9 Черемушки г. Пыть-Яха, утвержденного постановлением администрации г. Пыть-Яха от 09.06.2022 № 232-па (с изменениями), с учетом «Югорского стандарта развития территорий" (ООО «Архивариус», на сумму 190 000,00, сроки исполнения - не позднее 60 календарных дней  ); 
4. Выполнение работ по внесению изменений в проект межевания территории улично-дорожной сети, утвержденного постановлением администрации г. Пыть-Яха от 09.06.2022 № 233-па (с изменениями), с учетом «Югорского стандарта развития территорий (ООО «Национальный земельный фонд», на сумму 590 000,00, сроки исполнения - до 01.12.2025);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</si>
</sst>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"/>
    <numFmt numFmtId="165" formatCode="_-* #,##0.0\ _₽_-;\-* #,##0.0\ _₽_-;_-* &quot;-&quot;??\ _₽_-;_-@_-"/>
  </numFmts>
  <fonts count="7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64">
    <xf numFmtId="0" fontId="0" fillId="0" borderId="0" xfId="0"/>
    <xf numFmtId="165" fontId="2" fillId="0" borderId="1" xfId="1" applyNumberFormat="1" applyFont="1" applyFill="1" applyBorder="1" applyAlignment="1">
      <alignment horizontal="center" vertical="center" wrapText="1"/>
    </xf>
    <xf numFmtId="165" fontId="1" fillId="0" borderId="1" xfId="1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 applyProtection="1">
      <alignment horizontal="center" vertical="center" wrapText="1"/>
      <protection locked="0"/>
    </xf>
    <xf numFmtId="16" fontId="2" fillId="0" borderId="1" xfId="0" applyNumberFormat="1" applyFont="1" applyFill="1" applyBorder="1" applyAlignment="1">
      <alignment horizontal="left" wrapText="1"/>
    </xf>
    <xf numFmtId="0" fontId="2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 wrapText="1"/>
    </xf>
    <xf numFmtId="0" fontId="0" fillId="0" borderId="0" xfId="0"/>
    <xf numFmtId="0" fontId="0" fillId="0" borderId="0" xfId="0"/>
    <xf numFmtId="16" fontId="1" fillId="0" borderId="7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ont="1" applyFill="1"/>
    <xf numFmtId="0" fontId="0" fillId="7" borderId="0" xfId="0" applyFill="1"/>
    <xf numFmtId="2" fontId="3" fillId="0" borderId="1" xfId="0" applyNumberFormat="1" applyFont="1" applyFill="1" applyBorder="1" applyAlignment="1">
      <alignment horizontal="left" vertical="center" wrapText="1"/>
    </xf>
    <xf numFmtId="2" fontId="3" fillId="2" borderId="1" xfId="0" applyNumberFormat="1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16" fontId="1" fillId="0" borderId="7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0" fillId="3" borderId="16" xfId="0" applyFill="1" applyBorder="1" applyAlignment="1">
      <alignment horizontal="center" wrapText="1"/>
    </xf>
    <xf numFmtId="0" fontId="0" fillId="3" borderId="16" xfId="0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wrapText="1"/>
    </xf>
    <xf numFmtId="2" fontId="3" fillId="0" borderId="1" xfId="0" applyNumberFormat="1" applyFont="1" applyFill="1" applyBorder="1" applyAlignment="1">
      <alignment horizontal="left" wrapText="1"/>
    </xf>
    <xf numFmtId="16" fontId="2" fillId="8" borderId="1" xfId="0" applyNumberFormat="1" applyFont="1" applyFill="1" applyBorder="1" applyAlignment="1">
      <alignment horizontal="left" vertical="center" wrapText="1"/>
    </xf>
    <xf numFmtId="165" fontId="2" fillId="8" borderId="1" xfId="0" applyNumberFormat="1" applyFont="1" applyFill="1" applyBorder="1" applyAlignment="1">
      <alignment horizontal="center" vertical="center" wrapText="1"/>
    </xf>
    <xf numFmtId="165" fontId="2" fillId="8" borderId="1" xfId="1" applyNumberFormat="1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left" vertical="center" wrapText="1"/>
    </xf>
    <xf numFmtId="0" fontId="2" fillId="8" borderId="1" xfId="0" applyFont="1" applyFill="1" applyBorder="1" applyAlignment="1">
      <alignment vertical="center" wrapText="1"/>
    </xf>
    <xf numFmtId="0" fontId="2" fillId="8" borderId="1" xfId="0" applyFont="1" applyFill="1" applyBorder="1" applyAlignment="1">
      <alignment horizontal="left" vertical="center" wrapText="1"/>
    </xf>
    <xf numFmtId="0" fontId="6" fillId="8" borderId="4" xfId="0" applyFont="1" applyFill="1" applyBorder="1" applyAlignment="1">
      <alignment horizontal="left" vertical="center" wrapText="1"/>
    </xf>
    <xf numFmtId="0" fontId="2" fillId="8" borderId="1" xfId="0" applyFont="1" applyFill="1" applyBorder="1" applyAlignment="1">
      <alignment horizontal="left" vertical="center" wrapText="1"/>
    </xf>
    <xf numFmtId="16" fontId="6" fillId="8" borderId="1" xfId="0" applyNumberFormat="1" applyFont="1" applyFill="1" applyBorder="1" applyAlignment="1">
      <alignment horizontal="left" vertical="center" wrapText="1"/>
    </xf>
    <xf numFmtId="165" fontId="6" fillId="8" borderId="1" xfId="0" applyNumberFormat="1" applyFont="1" applyFill="1" applyBorder="1" applyAlignment="1">
      <alignment horizontal="center" vertical="center" wrapText="1"/>
    </xf>
    <xf numFmtId="165" fontId="6" fillId="8" borderId="1" xfId="1" applyNumberFormat="1" applyFont="1" applyFill="1" applyBorder="1" applyAlignment="1">
      <alignment horizontal="center" vertical="center" wrapText="1"/>
    </xf>
    <xf numFmtId="0" fontId="6" fillId="8" borderId="13" xfId="0" applyFont="1" applyFill="1" applyBorder="1" applyAlignment="1">
      <alignment horizontal="left" vertical="center" wrapText="1"/>
    </xf>
    <xf numFmtId="0" fontId="6" fillId="8" borderId="14" xfId="0" applyFont="1" applyFill="1" applyBorder="1" applyAlignment="1">
      <alignment horizontal="left" vertical="center" wrapText="1"/>
    </xf>
    <xf numFmtId="0" fontId="6" fillId="8" borderId="1" xfId="0" applyFont="1" applyFill="1" applyBorder="1" applyAlignment="1">
      <alignment vertical="center" wrapText="1"/>
    </xf>
    <xf numFmtId="0" fontId="6" fillId="8" borderId="15" xfId="0" applyFont="1" applyFill="1" applyBorder="1" applyAlignment="1">
      <alignment horizontal="left" vertical="center" wrapText="1"/>
    </xf>
    <xf numFmtId="0" fontId="2" fillId="8" borderId="14" xfId="0" applyFont="1" applyFill="1" applyBorder="1" applyAlignment="1">
      <alignment horizontal="center" vertical="center" wrapText="1"/>
    </xf>
    <xf numFmtId="0" fontId="2" fillId="8" borderId="15" xfId="0" applyFont="1" applyFill="1" applyBorder="1" applyAlignment="1">
      <alignment horizontal="center" vertical="center" wrapText="1"/>
    </xf>
    <xf numFmtId="16" fontId="2" fillId="8" borderId="1" xfId="0" applyNumberFormat="1" applyFont="1" applyFill="1" applyBorder="1" applyAlignment="1">
      <alignment horizontal="center" vertical="center" wrapText="1"/>
    </xf>
    <xf numFmtId="16" fontId="2" fillId="8" borderId="2" xfId="0" applyNumberFormat="1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left" vertical="center" wrapText="1"/>
    </xf>
    <xf numFmtId="16" fontId="2" fillId="8" borderId="3" xfId="0" applyNumberFormat="1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left" vertical="center" wrapText="1"/>
    </xf>
    <xf numFmtId="16" fontId="2" fillId="8" borderId="4" xfId="0" applyNumberFormat="1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left" vertical="center" wrapText="1"/>
    </xf>
    <xf numFmtId="16" fontId="6" fillId="8" borderId="1" xfId="0" applyNumberFormat="1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colors>
    <mruColors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8"/>
  <sheetViews>
    <sheetView tabSelected="1" view="pageBreakPreview" zoomScale="115" zoomScaleNormal="85" zoomScaleSheetLayoutView="115" workbookViewId="0">
      <selection activeCell="C10" sqref="C10"/>
    </sheetView>
  </sheetViews>
  <sheetFormatPr defaultRowHeight="15" x14ac:dyDescent="0.25"/>
  <cols>
    <col min="1" max="1" width="6.42578125" bestFit="1" customWidth="1"/>
    <col min="2" max="2" width="35.42578125" customWidth="1"/>
    <col min="3" max="3" width="19.140625" bestFit="1" customWidth="1"/>
    <col min="4" max="4" width="15.5703125" style="8" customWidth="1"/>
    <col min="5" max="7" width="12.85546875" customWidth="1"/>
    <col min="8" max="8" width="49.85546875" customWidth="1"/>
    <col min="9" max="9" width="46.140625" customWidth="1"/>
    <col min="10" max="10" width="69.28515625" customWidth="1"/>
  </cols>
  <sheetData>
    <row r="1" spans="1:9" ht="15" customHeight="1" x14ac:dyDescent="0.25">
      <c r="A1" s="24" t="s">
        <v>17</v>
      </c>
      <c r="B1" s="24"/>
      <c r="C1" s="24" t="s">
        <v>0</v>
      </c>
      <c r="D1" s="28" t="s">
        <v>22</v>
      </c>
      <c r="E1" s="29"/>
      <c r="F1" s="29"/>
      <c r="G1" s="30"/>
      <c r="H1" s="25" t="s">
        <v>20</v>
      </c>
    </row>
    <row r="2" spans="1:9" ht="38.25" x14ac:dyDescent="0.25">
      <c r="A2" s="24"/>
      <c r="B2" s="24"/>
      <c r="C2" s="24"/>
      <c r="D2" s="9" t="s">
        <v>19</v>
      </c>
      <c r="E2" s="3" t="s">
        <v>18</v>
      </c>
      <c r="F2" s="3" t="s">
        <v>2</v>
      </c>
      <c r="G2" s="3" t="s">
        <v>3</v>
      </c>
      <c r="H2" s="26"/>
    </row>
    <row r="3" spans="1:9" ht="15" customHeight="1" x14ac:dyDescent="0.25">
      <c r="A3" s="35" t="s">
        <v>12</v>
      </c>
      <c r="B3" s="31" t="s">
        <v>13</v>
      </c>
      <c r="C3" s="4" t="s">
        <v>4</v>
      </c>
      <c r="D3" s="1">
        <f t="shared" ref="D3:F6" si="0">D8+D13+D18+D23+D28+D33+D38</f>
        <v>36627.199999999997</v>
      </c>
      <c r="E3" s="1">
        <f t="shared" si="0"/>
        <v>36627.199999999997</v>
      </c>
      <c r="F3" s="1">
        <f t="shared" si="0"/>
        <v>149.55486999999999</v>
      </c>
      <c r="G3" s="1">
        <f t="shared" ref="G3:G40" si="1">F3/E3*100</f>
        <v>0.40831641512318717</v>
      </c>
      <c r="H3" s="36"/>
    </row>
    <row r="4" spans="1:9" x14ac:dyDescent="0.25">
      <c r="A4" s="35"/>
      <c r="B4" s="31">
        <v>0</v>
      </c>
      <c r="C4" s="4" t="s">
        <v>5</v>
      </c>
      <c r="D4" s="1">
        <f t="shared" si="0"/>
        <v>152823.69999999998</v>
      </c>
      <c r="E4" s="1">
        <f t="shared" si="0"/>
        <v>152823.69999999998</v>
      </c>
      <c r="F4" s="1">
        <f t="shared" si="0"/>
        <v>5755.8131900000008</v>
      </c>
      <c r="G4" s="1">
        <f t="shared" si="1"/>
        <v>3.7663092766370672</v>
      </c>
      <c r="H4" s="36"/>
    </row>
    <row r="5" spans="1:9" x14ac:dyDescent="0.25">
      <c r="A5" s="35"/>
      <c r="B5" s="31">
        <v>0</v>
      </c>
      <c r="C5" s="4" t="s">
        <v>6</v>
      </c>
      <c r="D5" s="1">
        <f t="shared" si="0"/>
        <v>55884.399999999994</v>
      </c>
      <c r="E5" s="1">
        <f t="shared" si="0"/>
        <v>55884.399999999994</v>
      </c>
      <c r="F5" s="1">
        <f t="shared" si="0"/>
        <v>8468.6254000000008</v>
      </c>
      <c r="G5" s="1">
        <f t="shared" si="1"/>
        <v>15.153827186119923</v>
      </c>
      <c r="H5" s="36"/>
    </row>
    <row r="6" spans="1:9" x14ac:dyDescent="0.25">
      <c r="A6" s="35"/>
      <c r="B6" s="31"/>
      <c r="C6" s="5" t="s">
        <v>7</v>
      </c>
      <c r="D6" s="1">
        <f t="shared" si="0"/>
        <v>0</v>
      </c>
      <c r="E6" s="1">
        <f t="shared" si="0"/>
        <v>0</v>
      </c>
      <c r="F6" s="1">
        <f t="shared" si="0"/>
        <v>0</v>
      </c>
      <c r="G6" s="1">
        <v>0</v>
      </c>
      <c r="H6" s="36"/>
    </row>
    <row r="7" spans="1:9" x14ac:dyDescent="0.25">
      <c r="A7" s="35"/>
      <c r="B7" s="31"/>
      <c r="C7" s="6" t="s">
        <v>8</v>
      </c>
      <c r="D7" s="2">
        <f>SUM(D3:D6)</f>
        <v>245335.29999999996</v>
      </c>
      <c r="E7" s="2">
        <f>SUM(E3:E6)</f>
        <v>245335.29999999996</v>
      </c>
      <c r="F7" s="2">
        <f>SUM(F3:F6)</f>
        <v>14373.993460000002</v>
      </c>
      <c r="G7" s="2">
        <f>SUM(G3:G6)</f>
        <v>19.328452877880178</v>
      </c>
      <c r="H7" s="36"/>
    </row>
    <row r="8" spans="1:9" s="11" customFormat="1" ht="29.25" customHeight="1" x14ac:dyDescent="0.25">
      <c r="A8" s="55" t="s">
        <v>9</v>
      </c>
      <c r="B8" s="45" t="s">
        <v>23</v>
      </c>
      <c r="C8" s="38" t="s">
        <v>4</v>
      </c>
      <c r="D8" s="39">
        <v>0</v>
      </c>
      <c r="E8" s="39">
        <v>0</v>
      </c>
      <c r="F8" s="39">
        <v>0</v>
      </c>
      <c r="G8" s="40">
        <v>0</v>
      </c>
      <c r="H8" s="41" t="s">
        <v>33</v>
      </c>
      <c r="I8" s="33"/>
    </row>
    <row r="9" spans="1:9" s="11" customFormat="1" ht="29.25" customHeight="1" x14ac:dyDescent="0.25">
      <c r="A9" s="55"/>
      <c r="B9" s="45"/>
      <c r="C9" s="38" t="s">
        <v>5</v>
      </c>
      <c r="D9" s="39">
        <v>53492.800000000003</v>
      </c>
      <c r="E9" s="39">
        <v>53492.800000000003</v>
      </c>
      <c r="F9" s="39">
        <v>3375.9</v>
      </c>
      <c r="G9" s="40">
        <f t="shared" si="1"/>
        <v>6.3109427810845569</v>
      </c>
      <c r="H9" s="41"/>
      <c r="I9" s="34"/>
    </row>
    <row r="10" spans="1:9" s="11" customFormat="1" ht="29.25" customHeight="1" x14ac:dyDescent="0.25">
      <c r="A10" s="55"/>
      <c r="B10" s="45"/>
      <c r="C10" s="38" t="s">
        <v>6</v>
      </c>
      <c r="D10" s="39">
        <v>6077.7</v>
      </c>
      <c r="E10" s="39">
        <v>6077.7</v>
      </c>
      <c r="F10" s="39">
        <v>254.1</v>
      </c>
      <c r="G10" s="40">
        <f t="shared" si="1"/>
        <v>4.1808578903203522</v>
      </c>
      <c r="H10" s="41"/>
      <c r="I10" s="34"/>
    </row>
    <row r="11" spans="1:9" s="11" customFormat="1" ht="29.25" customHeight="1" x14ac:dyDescent="0.25">
      <c r="A11" s="55"/>
      <c r="B11" s="45"/>
      <c r="C11" s="42" t="s">
        <v>7</v>
      </c>
      <c r="D11" s="39">
        <v>0</v>
      </c>
      <c r="E11" s="39">
        <v>0</v>
      </c>
      <c r="F11" s="39">
        <v>0</v>
      </c>
      <c r="G11" s="40">
        <v>0</v>
      </c>
      <c r="H11" s="41"/>
      <c r="I11" s="34"/>
    </row>
    <row r="12" spans="1:9" s="11" customFormat="1" ht="29.25" customHeight="1" x14ac:dyDescent="0.25">
      <c r="A12" s="55"/>
      <c r="B12" s="45"/>
      <c r="C12" s="43" t="s">
        <v>8</v>
      </c>
      <c r="D12" s="40">
        <f>SUM(D8:D11)</f>
        <v>59570.5</v>
      </c>
      <c r="E12" s="40">
        <f>SUM(E8:E11)</f>
        <v>59570.5</v>
      </c>
      <c r="F12" s="40">
        <f>SUM(F8:F11)</f>
        <v>3630</v>
      </c>
      <c r="G12" s="40">
        <f>F12/E12*100</f>
        <v>6.0936201643430898</v>
      </c>
      <c r="H12" s="41"/>
      <c r="I12" s="34"/>
    </row>
    <row r="13" spans="1:9" s="12" customFormat="1" ht="69.75" customHeight="1" x14ac:dyDescent="0.25">
      <c r="A13" s="56" t="s">
        <v>10</v>
      </c>
      <c r="B13" s="57" t="s">
        <v>24</v>
      </c>
      <c r="C13" s="38" t="s">
        <v>4</v>
      </c>
      <c r="D13" s="39">
        <v>32227.200000000001</v>
      </c>
      <c r="E13" s="39">
        <v>32227.200000000001</v>
      </c>
      <c r="F13" s="39">
        <v>149.55486999999999</v>
      </c>
      <c r="G13" s="40">
        <f>F13/E13*100</f>
        <v>0.4640641135438387</v>
      </c>
      <c r="H13" s="41" t="s">
        <v>34</v>
      </c>
    </row>
    <row r="14" spans="1:9" s="12" customFormat="1" ht="69.75" customHeight="1" x14ac:dyDescent="0.25">
      <c r="A14" s="58"/>
      <c r="B14" s="59"/>
      <c r="C14" s="38" t="s">
        <v>5</v>
      </c>
      <c r="D14" s="40">
        <v>46002.6</v>
      </c>
      <c r="E14" s="40">
        <v>46002.6</v>
      </c>
      <c r="F14" s="40">
        <v>2379.9131900000002</v>
      </c>
      <c r="G14" s="40">
        <f>F14/E14*100</f>
        <v>5.1734319147178649</v>
      </c>
      <c r="H14" s="41"/>
    </row>
    <row r="15" spans="1:9" s="12" customFormat="1" ht="69.75" customHeight="1" x14ac:dyDescent="0.25">
      <c r="A15" s="58"/>
      <c r="B15" s="59"/>
      <c r="C15" s="38" t="s">
        <v>6</v>
      </c>
      <c r="D15" s="40">
        <v>5757.9</v>
      </c>
      <c r="E15" s="40">
        <v>5757.9</v>
      </c>
      <c r="F15" s="40">
        <v>133.14144999999999</v>
      </c>
      <c r="G15" s="40">
        <f t="shared" ref="G15" si="2">F15/E15*100</f>
        <v>2.3123265426631239</v>
      </c>
      <c r="H15" s="41"/>
    </row>
    <row r="16" spans="1:9" s="12" customFormat="1" ht="69.75" customHeight="1" x14ac:dyDescent="0.25">
      <c r="A16" s="58"/>
      <c r="B16" s="59"/>
      <c r="C16" s="42" t="s">
        <v>7</v>
      </c>
      <c r="D16" s="40">
        <v>0</v>
      </c>
      <c r="E16" s="40">
        <v>0</v>
      </c>
      <c r="F16" s="40">
        <v>0</v>
      </c>
      <c r="G16" s="40">
        <v>0</v>
      </c>
      <c r="H16" s="41"/>
    </row>
    <row r="17" spans="1:8" s="12" customFormat="1" ht="69.75" customHeight="1" x14ac:dyDescent="0.25">
      <c r="A17" s="60"/>
      <c r="B17" s="61"/>
      <c r="C17" s="43" t="s">
        <v>8</v>
      </c>
      <c r="D17" s="40">
        <f>SUM(D13:D16)</f>
        <v>83987.7</v>
      </c>
      <c r="E17" s="40">
        <f>SUM(E13:E16)</f>
        <v>83987.7</v>
      </c>
      <c r="F17" s="40">
        <f t="shared" ref="F17" si="3">SUM(F13:F16)</f>
        <v>2662.6095100000002</v>
      </c>
      <c r="G17" s="40">
        <f t="shared" ref="G17" si="4">F17/E17*100</f>
        <v>3.1702374395298363</v>
      </c>
      <c r="H17" s="41"/>
    </row>
    <row r="18" spans="1:8" s="13" customFormat="1" ht="66.75" customHeight="1" x14ac:dyDescent="0.25">
      <c r="A18" s="55" t="s">
        <v>11</v>
      </c>
      <c r="B18" s="45" t="s">
        <v>25</v>
      </c>
      <c r="C18" s="38" t="s">
        <v>4</v>
      </c>
      <c r="D18" s="39">
        <v>0</v>
      </c>
      <c r="E18" s="39">
        <v>0</v>
      </c>
      <c r="F18" s="39"/>
      <c r="G18" s="40">
        <v>0</v>
      </c>
      <c r="H18" s="44" t="s">
        <v>38</v>
      </c>
    </row>
    <row r="19" spans="1:8" s="13" customFormat="1" ht="66.75" customHeight="1" x14ac:dyDescent="0.25">
      <c r="A19" s="55"/>
      <c r="B19" s="45"/>
      <c r="C19" s="38" t="s">
        <v>5</v>
      </c>
      <c r="D19" s="40">
        <v>3758</v>
      </c>
      <c r="E19" s="40">
        <v>3758</v>
      </c>
      <c r="F19" s="40"/>
      <c r="G19" s="40">
        <f t="shared" si="1"/>
        <v>0</v>
      </c>
      <c r="H19" s="41"/>
    </row>
    <row r="20" spans="1:8" s="13" customFormat="1" ht="66.75" customHeight="1" x14ac:dyDescent="0.25">
      <c r="A20" s="55"/>
      <c r="B20" s="45"/>
      <c r="C20" s="38" t="s">
        <v>6</v>
      </c>
      <c r="D20" s="40">
        <v>283</v>
      </c>
      <c r="E20" s="40">
        <v>283</v>
      </c>
      <c r="F20" s="40"/>
      <c r="G20" s="40">
        <f t="shared" si="1"/>
        <v>0</v>
      </c>
      <c r="H20" s="41"/>
    </row>
    <row r="21" spans="1:8" s="13" customFormat="1" ht="66.75" customHeight="1" x14ac:dyDescent="0.25">
      <c r="A21" s="55"/>
      <c r="B21" s="45"/>
      <c r="C21" s="42" t="s">
        <v>7</v>
      </c>
      <c r="D21" s="40">
        <v>0</v>
      </c>
      <c r="E21" s="40">
        <v>0</v>
      </c>
      <c r="F21" s="40"/>
      <c r="G21" s="40">
        <v>0</v>
      </c>
      <c r="H21" s="41"/>
    </row>
    <row r="22" spans="1:8" s="13" customFormat="1" ht="66.75" customHeight="1" x14ac:dyDescent="0.25">
      <c r="A22" s="55"/>
      <c r="B22" s="45"/>
      <c r="C22" s="43" t="s">
        <v>8</v>
      </c>
      <c r="D22" s="40">
        <f>SUM(D18:D21)</f>
        <v>4041</v>
      </c>
      <c r="E22" s="40">
        <f t="shared" ref="E22:F22" si="5">SUM(E18:E21)</f>
        <v>4041</v>
      </c>
      <c r="F22" s="40">
        <f t="shared" si="5"/>
        <v>0</v>
      </c>
      <c r="G22" s="40">
        <f t="shared" si="1"/>
        <v>0</v>
      </c>
      <c r="H22" s="41"/>
    </row>
    <row r="23" spans="1:8" s="15" customFormat="1" ht="66.75" customHeight="1" x14ac:dyDescent="0.25">
      <c r="A23" s="55" t="s">
        <v>26</v>
      </c>
      <c r="B23" s="45" t="s">
        <v>27</v>
      </c>
      <c r="C23" s="38" t="s">
        <v>4</v>
      </c>
      <c r="D23" s="39">
        <v>0</v>
      </c>
      <c r="E23" s="39">
        <v>0</v>
      </c>
      <c r="F23" s="39">
        <v>0</v>
      </c>
      <c r="G23" s="40">
        <v>0</v>
      </c>
      <c r="H23" s="45" t="s">
        <v>35</v>
      </c>
    </row>
    <row r="24" spans="1:8" s="15" customFormat="1" ht="66.75" customHeight="1" x14ac:dyDescent="0.25">
      <c r="A24" s="55"/>
      <c r="B24" s="45"/>
      <c r="C24" s="38" t="s">
        <v>5</v>
      </c>
      <c r="D24" s="40">
        <v>49564.5</v>
      </c>
      <c r="E24" s="40">
        <v>49564.5</v>
      </c>
      <c r="F24" s="40">
        <v>0</v>
      </c>
      <c r="G24" s="40">
        <f t="shared" si="1"/>
        <v>0</v>
      </c>
      <c r="H24" s="45"/>
    </row>
    <row r="25" spans="1:8" s="15" customFormat="1" ht="66.75" customHeight="1" x14ac:dyDescent="0.25">
      <c r="A25" s="55"/>
      <c r="B25" s="45"/>
      <c r="C25" s="38" t="s">
        <v>6</v>
      </c>
      <c r="D25" s="40">
        <v>9130.7000000000007</v>
      </c>
      <c r="E25" s="40">
        <v>9130.7000000000007</v>
      </c>
      <c r="F25" s="40">
        <v>0</v>
      </c>
      <c r="G25" s="40">
        <f t="shared" si="1"/>
        <v>0</v>
      </c>
      <c r="H25" s="45"/>
    </row>
    <row r="26" spans="1:8" s="15" customFormat="1" ht="66.75" customHeight="1" x14ac:dyDescent="0.25">
      <c r="A26" s="55"/>
      <c r="B26" s="45"/>
      <c r="C26" s="42" t="s">
        <v>7</v>
      </c>
      <c r="D26" s="40">
        <v>0</v>
      </c>
      <c r="E26" s="40">
        <v>0</v>
      </c>
      <c r="F26" s="40">
        <v>0</v>
      </c>
      <c r="G26" s="40">
        <v>0</v>
      </c>
      <c r="H26" s="45"/>
    </row>
    <row r="27" spans="1:8" s="15" customFormat="1" ht="66.75" customHeight="1" x14ac:dyDescent="0.25">
      <c r="A27" s="55"/>
      <c r="B27" s="45"/>
      <c r="C27" s="43" t="s">
        <v>8</v>
      </c>
      <c r="D27" s="40">
        <f>SUM(D23:D26)</f>
        <v>58695.199999999997</v>
      </c>
      <c r="E27" s="40">
        <f>SUM(E23:E26)</f>
        <v>58695.199999999997</v>
      </c>
      <c r="F27" s="40">
        <f>SUM(F23:F26)</f>
        <v>0</v>
      </c>
      <c r="G27" s="40">
        <f>F27/E27*100</f>
        <v>0</v>
      </c>
      <c r="H27" s="45"/>
    </row>
    <row r="28" spans="1:8" s="14" customFormat="1" ht="15.95" customHeight="1" x14ac:dyDescent="0.25">
      <c r="A28" s="62" t="s">
        <v>28</v>
      </c>
      <c r="B28" s="41" t="s">
        <v>29</v>
      </c>
      <c r="C28" s="46" t="s">
        <v>4</v>
      </c>
      <c r="D28" s="47">
        <v>4400</v>
      </c>
      <c r="E28" s="47">
        <v>4400</v>
      </c>
      <c r="F28" s="47">
        <v>0</v>
      </c>
      <c r="G28" s="48">
        <f t="shared" si="1"/>
        <v>0</v>
      </c>
      <c r="H28" s="49" t="s">
        <v>36</v>
      </c>
    </row>
    <row r="29" spans="1:8" s="14" customFormat="1" ht="15.95" customHeight="1" x14ac:dyDescent="0.25">
      <c r="A29" s="62"/>
      <c r="B29" s="41"/>
      <c r="C29" s="46" t="s">
        <v>5</v>
      </c>
      <c r="D29" s="47">
        <v>5.8</v>
      </c>
      <c r="E29" s="47">
        <v>5.8</v>
      </c>
      <c r="F29" s="47">
        <v>0</v>
      </c>
      <c r="G29" s="48">
        <f t="shared" si="1"/>
        <v>0</v>
      </c>
      <c r="H29" s="50"/>
    </row>
    <row r="30" spans="1:8" s="14" customFormat="1" ht="15.95" customHeight="1" x14ac:dyDescent="0.25">
      <c r="A30" s="62"/>
      <c r="B30" s="41"/>
      <c r="C30" s="46" t="s">
        <v>6</v>
      </c>
      <c r="D30" s="47">
        <v>0</v>
      </c>
      <c r="E30" s="47">
        <v>0</v>
      </c>
      <c r="F30" s="47">
        <v>0</v>
      </c>
      <c r="G30" s="48" t="e">
        <f>F30/E30*100</f>
        <v>#DIV/0!</v>
      </c>
      <c r="H30" s="50"/>
    </row>
    <row r="31" spans="1:8" s="14" customFormat="1" ht="15.95" customHeight="1" x14ac:dyDescent="0.25">
      <c r="A31" s="62"/>
      <c r="B31" s="41"/>
      <c r="C31" s="51" t="s">
        <v>7</v>
      </c>
      <c r="D31" s="47">
        <v>0</v>
      </c>
      <c r="E31" s="47">
        <v>0</v>
      </c>
      <c r="F31" s="47">
        <v>0</v>
      </c>
      <c r="G31" s="48">
        <v>0</v>
      </c>
      <c r="H31" s="50"/>
    </row>
    <row r="32" spans="1:8" s="14" customFormat="1" ht="15.95" customHeight="1" x14ac:dyDescent="0.25">
      <c r="A32" s="62"/>
      <c r="B32" s="41"/>
      <c r="C32" s="63" t="s">
        <v>8</v>
      </c>
      <c r="D32" s="48">
        <f>SUM(D28:D31)</f>
        <v>4405.8</v>
      </c>
      <c r="E32" s="48">
        <f t="shared" ref="E32:F32" si="6">SUM(E28:E31)</f>
        <v>4405.8</v>
      </c>
      <c r="F32" s="48">
        <f t="shared" si="6"/>
        <v>0</v>
      </c>
      <c r="G32" s="48">
        <f>F32/E32*100</f>
        <v>0</v>
      </c>
      <c r="H32" s="52"/>
    </row>
    <row r="33" spans="1:8" ht="15.95" customHeight="1" x14ac:dyDescent="0.25">
      <c r="A33" s="55" t="s">
        <v>31</v>
      </c>
      <c r="B33" s="45" t="s">
        <v>30</v>
      </c>
      <c r="C33" s="38" t="s">
        <v>4</v>
      </c>
      <c r="D33" s="39">
        <v>0</v>
      </c>
      <c r="E33" s="39">
        <v>0</v>
      </c>
      <c r="F33" s="39">
        <v>0</v>
      </c>
      <c r="G33" s="40" t="e">
        <f>F33/E33*100</f>
        <v>#DIV/0!</v>
      </c>
      <c r="H33" s="53" t="s">
        <v>37</v>
      </c>
    </row>
    <row r="34" spans="1:8" ht="15.95" customHeight="1" x14ac:dyDescent="0.25">
      <c r="A34" s="55"/>
      <c r="B34" s="45"/>
      <c r="C34" s="38" t="s">
        <v>5</v>
      </c>
      <c r="D34" s="39">
        <v>0</v>
      </c>
      <c r="E34" s="39">
        <v>0</v>
      </c>
      <c r="F34" s="39">
        <v>0</v>
      </c>
      <c r="G34" s="40" t="e">
        <f t="shared" si="1"/>
        <v>#DIV/0!</v>
      </c>
      <c r="H34" s="53"/>
    </row>
    <row r="35" spans="1:8" ht="15.95" customHeight="1" x14ac:dyDescent="0.25">
      <c r="A35" s="55"/>
      <c r="B35" s="45"/>
      <c r="C35" s="38" t="s">
        <v>6</v>
      </c>
      <c r="D35" s="39">
        <v>0</v>
      </c>
      <c r="E35" s="39">
        <v>0</v>
      </c>
      <c r="F35" s="39">
        <v>0</v>
      </c>
      <c r="G35" s="40" t="e">
        <f t="shared" si="1"/>
        <v>#DIV/0!</v>
      </c>
      <c r="H35" s="53"/>
    </row>
    <row r="36" spans="1:8" ht="15.95" customHeight="1" x14ac:dyDescent="0.25">
      <c r="A36" s="55"/>
      <c r="B36" s="45"/>
      <c r="C36" s="42" t="s">
        <v>7</v>
      </c>
      <c r="D36" s="39">
        <v>0</v>
      </c>
      <c r="E36" s="39">
        <v>0</v>
      </c>
      <c r="F36" s="39">
        <v>0</v>
      </c>
      <c r="G36" s="40" t="e">
        <f t="shared" si="1"/>
        <v>#DIV/0!</v>
      </c>
      <c r="H36" s="53"/>
    </row>
    <row r="37" spans="1:8" ht="15.95" customHeight="1" x14ac:dyDescent="0.25">
      <c r="A37" s="55"/>
      <c r="B37" s="45"/>
      <c r="C37" s="43" t="s">
        <v>8</v>
      </c>
      <c r="D37" s="40">
        <f>SUM(D33:D36)</f>
        <v>0</v>
      </c>
      <c r="E37" s="40">
        <f t="shared" ref="E37:F37" si="7">SUM(E33:E36)</f>
        <v>0</v>
      </c>
      <c r="F37" s="40">
        <f t="shared" si="7"/>
        <v>0</v>
      </c>
      <c r="G37" s="40" t="e">
        <f t="shared" si="1"/>
        <v>#DIV/0!</v>
      </c>
      <c r="H37" s="54"/>
    </row>
    <row r="38" spans="1:8" s="12" customFormat="1" x14ac:dyDescent="0.25">
      <c r="A38" s="55" t="s">
        <v>12</v>
      </c>
      <c r="B38" s="45" t="s">
        <v>32</v>
      </c>
      <c r="C38" s="38" t="s">
        <v>4</v>
      </c>
      <c r="D38" s="39">
        <v>0</v>
      </c>
      <c r="E38" s="39">
        <v>0</v>
      </c>
      <c r="F38" s="39"/>
      <c r="G38" s="40">
        <v>0</v>
      </c>
      <c r="H38" s="41" t="s">
        <v>14</v>
      </c>
    </row>
    <row r="39" spans="1:8" s="12" customFormat="1" x14ac:dyDescent="0.25">
      <c r="A39" s="55"/>
      <c r="B39" s="45"/>
      <c r="C39" s="38" t="s">
        <v>5</v>
      </c>
      <c r="D39" s="39">
        <v>0</v>
      </c>
      <c r="E39" s="39">
        <v>0</v>
      </c>
      <c r="F39" s="39"/>
      <c r="G39" s="40">
        <v>0</v>
      </c>
      <c r="H39" s="41"/>
    </row>
    <row r="40" spans="1:8" s="12" customFormat="1" x14ac:dyDescent="0.25">
      <c r="A40" s="55"/>
      <c r="B40" s="45"/>
      <c r="C40" s="38" t="s">
        <v>6</v>
      </c>
      <c r="D40" s="39">
        <v>34635.1</v>
      </c>
      <c r="E40" s="39">
        <v>34635.1</v>
      </c>
      <c r="F40" s="39">
        <v>8081.3839500000004</v>
      </c>
      <c r="G40" s="40">
        <f t="shared" si="1"/>
        <v>23.332930899578752</v>
      </c>
      <c r="H40" s="41"/>
    </row>
    <row r="41" spans="1:8" s="12" customFormat="1" x14ac:dyDescent="0.25">
      <c r="A41" s="55"/>
      <c r="B41" s="45"/>
      <c r="C41" s="42" t="s">
        <v>7</v>
      </c>
      <c r="D41" s="39">
        <v>0</v>
      </c>
      <c r="E41" s="39">
        <v>0</v>
      </c>
      <c r="F41" s="39"/>
      <c r="G41" s="40">
        <v>0</v>
      </c>
      <c r="H41" s="41"/>
    </row>
    <row r="42" spans="1:8" s="12" customFormat="1" ht="14.25" customHeight="1" x14ac:dyDescent="0.25">
      <c r="A42" s="55"/>
      <c r="B42" s="45"/>
      <c r="C42" s="43" t="s">
        <v>8</v>
      </c>
      <c r="D42" s="40">
        <f>D38+D39+D40+D41</f>
        <v>34635.1</v>
      </c>
      <c r="E42" s="40">
        <f t="shared" ref="E42:G42" si="8">E38+E39+E40+E41</f>
        <v>34635.1</v>
      </c>
      <c r="F42" s="40">
        <f t="shared" si="8"/>
        <v>8081.3839500000004</v>
      </c>
      <c r="G42" s="40">
        <f t="shared" si="8"/>
        <v>23.332930899578752</v>
      </c>
      <c r="H42" s="41"/>
    </row>
    <row r="152" spans="1:2" x14ac:dyDescent="0.25">
      <c r="A152" s="27" t="s">
        <v>1</v>
      </c>
    </row>
    <row r="153" spans="1:2" x14ac:dyDescent="0.25">
      <c r="A153" s="27"/>
    </row>
    <row r="154" spans="1:2" x14ac:dyDescent="0.25">
      <c r="A154" s="37"/>
    </row>
    <row r="155" spans="1:2" x14ac:dyDescent="0.25">
      <c r="A155" s="37"/>
    </row>
    <row r="156" spans="1:2" x14ac:dyDescent="0.25">
      <c r="A156" s="37"/>
    </row>
    <row r="157" spans="1:2" x14ac:dyDescent="0.25">
      <c r="A157" s="37"/>
    </row>
    <row r="158" spans="1:2" x14ac:dyDescent="0.25">
      <c r="A158" s="37"/>
    </row>
    <row r="159" spans="1:2" x14ac:dyDescent="0.25">
      <c r="A159" s="32"/>
      <c r="B159" s="10"/>
    </row>
    <row r="160" spans="1:2" x14ac:dyDescent="0.25">
      <c r="A160" s="32"/>
      <c r="B160" s="10"/>
    </row>
    <row r="161" spans="1:2" x14ac:dyDescent="0.25">
      <c r="A161" s="32"/>
      <c r="B161" s="10"/>
    </row>
    <row r="162" spans="1:2" x14ac:dyDescent="0.25">
      <c r="A162" s="32"/>
      <c r="B162" s="10"/>
    </row>
    <row r="163" spans="1:2" x14ac:dyDescent="0.25">
      <c r="A163" s="32"/>
      <c r="B163" s="10"/>
    </row>
    <row r="164" spans="1:2" x14ac:dyDescent="0.25">
      <c r="A164" s="23"/>
      <c r="B164" s="7"/>
    </row>
    <row r="165" spans="1:2" x14ac:dyDescent="0.25">
      <c r="A165" s="23"/>
      <c r="B165" s="7"/>
    </row>
    <row r="166" spans="1:2" x14ac:dyDescent="0.25">
      <c r="A166" s="23"/>
      <c r="B166" s="7"/>
    </row>
    <row r="167" spans="1:2" x14ac:dyDescent="0.25">
      <c r="A167" s="23"/>
      <c r="B167" s="7"/>
    </row>
    <row r="168" spans="1:2" x14ac:dyDescent="0.25">
      <c r="A168" s="23"/>
      <c r="B168" s="7"/>
    </row>
    <row r="169" spans="1:2" x14ac:dyDescent="0.25">
      <c r="A169" s="18" t="s">
        <v>15</v>
      </c>
      <c r="B169" s="22" t="s">
        <v>21</v>
      </c>
    </row>
    <row r="170" spans="1:2" x14ac:dyDescent="0.25">
      <c r="A170" s="19"/>
      <c r="B170" s="22"/>
    </row>
    <row r="171" spans="1:2" x14ac:dyDescent="0.25">
      <c r="A171" s="19"/>
      <c r="B171" s="22"/>
    </row>
    <row r="172" spans="1:2" x14ac:dyDescent="0.25">
      <c r="A172" s="19"/>
      <c r="B172" s="22"/>
    </row>
    <row r="173" spans="1:2" x14ac:dyDescent="0.25">
      <c r="A173" s="20"/>
      <c r="B173" s="22"/>
    </row>
    <row r="174" spans="1:2" x14ac:dyDescent="0.25">
      <c r="A174" s="21" t="s">
        <v>16</v>
      </c>
    </row>
    <row r="175" spans="1:2" x14ac:dyDescent="0.25">
      <c r="A175" s="21"/>
    </row>
    <row r="176" spans="1:2" x14ac:dyDescent="0.25">
      <c r="A176" s="21"/>
    </row>
    <row r="177" spans="1:2" x14ac:dyDescent="0.25">
      <c r="A177" s="21"/>
    </row>
    <row r="178" spans="1:2" x14ac:dyDescent="0.25">
      <c r="A178" s="21"/>
    </row>
    <row r="179" spans="1:2" x14ac:dyDescent="0.25">
      <c r="A179" s="21"/>
      <c r="B179" s="10"/>
    </row>
    <row r="180" spans="1:2" x14ac:dyDescent="0.25">
      <c r="A180" s="21"/>
      <c r="B180" s="10"/>
    </row>
    <row r="181" spans="1:2" x14ac:dyDescent="0.25">
      <c r="A181" s="21"/>
      <c r="B181" s="10"/>
    </row>
    <row r="182" spans="1:2" x14ac:dyDescent="0.25">
      <c r="A182" s="21"/>
      <c r="B182" s="10"/>
    </row>
    <row r="183" spans="1:2" x14ac:dyDescent="0.25">
      <c r="A183" s="21"/>
      <c r="B183" s="10"/>
    </row>
    <row r="184" spans="1:2" x14ac:dyDescent="0.25">
      <c r="A184" s="21"/>
    </row>
    <row r="185" spans="1:2" x14ac:dyDescent="0.25">
      <c r="A185" s="21"/>
    </row>
    <row r="186" spans="1:2" x14ac:dyDescent="0.25">
      <c r="A186" s="21"/>
    </row>
    <row r="187" spans="1:2" x14ac:dyDescent="0.25">
      <c r="A187" s="21"/>
    </row>
    <row r="188" spans="1:2" x14ac:dyDescent="0.25">
      <c r="A188" s="21"/>
    </row>
    <row r="189" spans="1:2" x14ac:dyDescent="0.25">
      <c r="A189" s="17"/>
      <c r="B189" s="10"/>
    </row>
    <row r="190" spans="1:2" x14ac:dyDescent="0.25">
      <c r="A190" s="17"/>
      <c r="B190" s="10"/>
    </row>
    <row r="191" spans="1:2" x14ac:dyDescent="0.25">
      <c r="A191" s="17"/>
      <c r="B191" s="10"/>
    </row>
    <row r="192" spans="1:2" x14ac:dyDescent="0.25">
      <c r="A192" s="17"/>
      <c r="B192" s="10"/>
    </row>
    <row r="193" spans="1:2" x14ac:dyDescent="0.25">
      <c r="A193" s="17"/>
      <c r="B193" s="10"/>
    </row>
    <row r="194" spans="1:2" x14ac:dyDescent="0.25">
      <c r="A194" s="16"/>
    </row>
    <row r="195" spans="1:2" x14ac:dyDescent="0.25">
      <c r="A195" s="16"/>
    </row>
    <row r="196" spans="1:2" x14ac:dyDescent="0.25">
      <c r="A196" s="16"/>
    </row>
    <row r="197" spans="1:2" x14ac:dyDescent="0.25">
      <c r="A197" s="16"/>
    </row>
    <row r="198" spans="1:2" x14ac:dyDescent="0.25">
      <c r="A198" s="16"/>
    </row>
  </sheetData>
  <mergeCells count="38">
    <mergeCell ref="H28:H32"/>
    <mergeCell ref="H33:H37"/>
    <mergeCell ref="I8:I12"/>
    <mergeCell ref="A3:A7"/>
    <mergeCell ref="B3:B7"/>
    <mergeCell ref="H3:H7"/>
    <mergeCell ref="B13:B17"/>
    <mergeCell ref="H13:H17"/>
    <mergeCell ref="A18:A22"/>
    <mergeCell ref="B18:B22"/>
    <mergeCell ref="H18:H22"/>
    <mergeCell ref="A1:B2"/>
    <mergeCell ref="C1:C2"/>
    <mergeCell ref="H1:H2"/>
    <mergeCell ref="A152:A153"/>
    <mergeCell ref="D1:G1"/>
    <mergeCell ref="A23:A27"/>
    <mergeCell ref="B23:B27"/>
    <mergeCell ref="H23:H27"/>
    <mergeCell ref="A28:A32"/>
    <mergeCell ref="B28:B32"/>
    <mergeCell ref="A33:A37"/>
    <mergeCell ref="B33:B37"/>
    <mergeCell ref="A8:A12"/>
    <mergeCell ref="B8:B12"/>
    <mergeCell ref="H8:H12"/>
    <mergeCell ref="A13:A17"/>
    <mergeCell ref="A194:A198"/>
    <mergeCell ref="A38:A42"/>
    <mergeCell ref="B38:B42"/>
    <mergeCell ref="H38:H42"/>
    <mergeCell ref="A189:A193"/>
    <mergeCell ref="A169:A173"/>
    <mergeCell ref="A174:A188"/>
    <mergeCell ref="B169:B173"/>
    <mergeCell ref="A164:A168"/>
    <mergeCell ref="A159:A163"/>
    <mergeCell ref="A154:A158"/>
  </mergeCells>
  <pageMargins left="0.7" right="0.7" top="0.75" bottom="0.75" header="0.3" footer="0.3"/>
  <pageSetup paperSize="9" scale="79" fitToHeight="0" orientation="landscape" r:id="rId1"/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Жилищ. сфер.</vt:lpstr>
      <vt:lpstr>'Жилищ. сфер.'!Область_печати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Богданова</dc:creator>
  <cp:lastModifiedBy>Ирина Богданова</cp:lastModifiedBy>
  <cp:lastPrinted>2024-10-29T06:30:52Z</cp:lastPrinted>
  <dcterms:created xsi:type="dcterms:W3CDTF">2006-09-16T00:00:00Z</dcterms:created>
  <dcterms:modified xsi:type="dcterms:W3CDTF">2025-04-11T05:11:34Z</dcterms:modified>
</cp:coreProperties>
</file>