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kolaevaTU\Desktop\"/>
    </mc:Choice>
  </mc:AlternateContent>
  <bookViews>
    <workbookView xWindow="0" yWindow="0" windowWidth="28800" windowHeight="11835"/>
  </bookViews>
  <sheets>
    <sheet name="Совр. трансп." sheetId="16" r:id="rId1"/>
  </sheets>
  <calcPr calcId="152511"/>
</workbook>
</file>

<file path=xl/calcChain.xml><?xml version="1.0" encoding="utf-8"?>
<calcChain xmlns="http://schemas.openxmlformats.org/spreadsheetml/2006/main">
  <c r="E47" i="16" l="1"/>
  <c r="E41" i="16"/>
  <c r="E40" i="16"/>
  <c r="E39" i="16"/>
  <c r="E38" i="16"/>
  <c r="E42" i="16" s="1"/>
  <c r="E37" i="16"/>
  <c r="E32" i="16"/>
  <c r="E27" i="16"/>
  <c r="E21" i="16"/>
  <c r="E20" i="16"/>
  <c r="E19" i="16"/>
  <c r="E18" i="16"/>
  <c r="E22" i="16" s="1"/>
  <c r="E17" i="16"/>
  <c r="E12" i="16"/>
  <c r="E11" i="16"/>
  <c r="E10" i="16"/>
  <c r="E9" i="16"/>
  <c r="E8" i="16"/>
  <c r="E3" i="16" s="1"/>
  <c r="E6" i="16"/>
  <c r="E5" i="16"/>
  <c r="E4" i="16"/>
  <c r="D47" i="16"/>
  <c r="D41" i="16"/>
  <c r="D40" i="16"/>
  <c r="D39" i="16"/>
  <c r="D38" i="16"/>
  <c r="D42" i="16" s="1"/>
  <c r="D37" i="16"/>
  <c r="D32" i="16"/>
  <c r="D27" i="16"/>
  <c r="D21" i="16"/>
  <c r="D20" i="16"/>
  <c r="D19" i="16"/>
  <c r="D4" i="16" s="1"/>
  <c r="D18" i="16"/>
  <c r="D3" i="16" s="1"/>
  <c r="D17" i="16"/>
  <c r="D12" i="16"/>
  <c r="D11" i="16"/>
  <c r="D10" i="16"/>
  <c r="D9" i="16"/>
  <c r="D8" i="16"/>
  <c r="D6" i="16"/>
  <c r="E7" i="16" l="1"/>
  <c r="D5" i="16"/>
  <c r="D7" i="16" s="1"/>
  <c r="D22" i="16"/>
  <c r="F20" i="16" l="1"/>
  <c r="G45" i="16" l="1"/>
  <c r="G35" i="16"/>
  <c r="G30" i="16"/>
  <c r="G29" i="16"/>
  <c r="G25" i="16"/>
  <c r="G15" i="16"/>
  <c r="F41" i="16"/>
  <c r="F40" i="16"/>
  <c r="F39" i="16"/>
  <c r="F38" i="16"/>
  <c r="F21" i="16"/>
  <c r="F19" i="16"/>
  <c r="F18" i="16"/>
  <c r="F11" i="16"/>
  <c r="F6" i="16" s="1"/>
  <c r="F10" i="16"/>
  <c r="F5" i="16" s="1"/>
  <c r="F9" i="16"/>
  <c r="F8" i="16"/>
  <c r="F3" i="16" s="1"/>
  <c r="F47" i="16"/>
  <c r="F37" i="16"/>
  <c r="F32" i="16"/>
  <c r="F27" i="16"/>
  <c r="F17" i="16"/>
  <c r="C37" i="16"/>
  <c r="C42" i="16" s="1"/>
  <c r="C36" i="16"/>
  <c r="C41" i="16" s="1"/>
  <c r="C35" i="16"/>
  <c r="C40" i="16" s="1"/>
  <c r="C34" i="16"/>
  <c r="C39" i="16" s="1"/>
  <c r="C33" i="16"/>
  <c r="C38" i="16" s="1"/>
  <c r="C32" i="16"/>
  <c r="C31" i="16"/>
  <c r="C30" i="16"/>
  <c r="C29" i="16"/>
  <c r="C28" i="16"/>
  <c r="F22" i="16" l="1"/>
  <c r="F42" i="16"/>
  <c r="G42" i="16" s="1"/>
  <c r="G47" i="16"/>
  <c r="G40" i="16"/>
  <c r="G17" i="16"/>
  <c r="G10" i="16"/>
  <c r="G37" i="16"/>
  <c r="G27" i="16"/>
  <c r="F12" i="16"/>
  <c r="G12" i="16" s="1"/>
  <c r="G22" i="16"/>
  <c r="G32" i="16"/>
  <c r="G19" i="16"/>
  <c r="G20" i="16"/>
  <c r="F4" i="16"/>
  <c r="G4" i="16" s="1"/>
  <c r="G5" i="16" l="1"/>
  <c r="F7" i="16"/>
  <c r="G7" i="16" s="1"/>
</calcChain>
</file>

<file path=xl/sharedStrings.xml><?xml version="1.0" encoding="utf-8"?>
<sst xmlns="http://schemas.openxmlformats.org/spreadsheetml/2006/main" count="61" uniqueCount="36">
  <si>
    <t>Муниципальная программа города Пыть-Яха</t>
  </si>
  <si>
    <t>Источники финансирования</t>
  </si>
  <si>
    <t>Результаты реализации, 
проблемные вопросы</t>
  </si>
  <si>
    <t>Кассовое исполнение</t>
  </si>
  <si>
    <t>Процент исполнения</t>
  </si>
  <si>
    <t>федеральный бюджет</t>
  </si>
  <si>
    <t>окружной бюджет</t>
  </si>
  <si>
    <t>городской бюджет</t>
  </si>
  <si>
    <t>другие источники</t>
  </si>
  <si>
    <t>всего:</t>
  </si>
  <si>
    <t>1.</t>
  </si>
  <si>
    <t>2.</t>
  </si>
  <si>
    <t>2.1.</t>
  </si>
  <si>
    <t>2.2.</t>
  </si>
  <si>
    <t>2.3.</t>
  </si>
  <si>
    <t>3.</t>
  </si>
  <si>
    <t>3.1.</t>
  </si>
  <si>
    <t>1.1.</t>
  </si>
  <si>
    <t>15.</t>
  </si>
  <si>
    <t>Современная транспортная система города Пыть-Яха</t>
  </si>
  <si>
    <t>Направление (подпрограмма) "Автомобильный транспорт"</t>
  </si>
  <si>
    <t>Комплекс процессных мероприятий "Создание условий для предоставления транспортных услуг населению, и организация транспортного обслуживания населения в границах городского округа"</t>
  </si>
  <si>
    <t>Направление (подпрограмма) "Дорожное хозяйство"</t>
  </si>
  <si>
    <t>Комплекс процессных мероприятий "Содержание автомобильных дорог и искусственных сооружений на них, в том числе локальный ремонт участков автодорог"</t>
  </si>
  <si>
    <t>Комплекс процессных мероприятий "Капитальный ремонт и ремонт автомобильных дорог общего пользования местного значения"</t>
  </si>
  <si>
    <t>Комплекс процессных мероприятий "Разработка проектной, сметной документации и строительство (реконструкция) автомобильных дорог общего пользования местного значения"</t>
  </si>
  <si>
    <t>Направление (подпрограмма) "Безопасность дорожного движения"</t>
  </si>
  <si>
    <t>Комплекс процессных мероприятий "Общесистемные меры развития дорожного хозяйства"</t>
  </si>
  <si>
    <t>на 31 декабря 2024 года</t>
  </si>
  <si>
    <t>План по программе 
(с изменениями)</t>
  </si>
  <si>
    <t>Уточненный план по бюджету</t>
  </si>
  <si>
    <t>Предоставление транспортных услуг на территории город Пыть-Яха с 01.01.2024г. до 14.10.2024г. осуществляло ООО «ЗАПСИБАВТО», контракт расторгнут на основании решения об одностороннем отказе от исполнения контракта. 
С 01.10.2024г. по 31.12.2024г. перевозку пассажиров и багажа по регулируемым тарифам по муниципальным маршрутам осуществляло ООО «РУССКОЕ». Организация автомобильного пассажирского транспорта обеспечивает перевозку по 9 социально значимым маршрутам, в том числе по 1 сезонному маршруту. Годовой объем перевозок пассажиров составил 866 тыс. пассажиров.</t>
  </si>
  <si>
    <t>В рамках мероприятия выполнены строительные лабораторные работы на сумму 125,0 тыс. руб. и обустройство тротуара по ул. Православная, 8 мкр. «Горка», протяженностью 520 м. (от ул. Святослава Федорова до лыжной базы) на сумму 15 558,1 тыс.руб. 
Заключены муниципальные контракты:
- на выполнение комплекса работ по разработке ПСД с последующим строительством I этапа дорог улиц Брусничная, Заречная, Балыкская, Загородная, Дружбы, Хрустальный проезд в мкр. № 9 «Черемушки»;
- на выполнение комплекса работ по разработке ПСД на обустройство тротуара и велосипедной дорожки, соединяющих мкр. 1 «Центральный» и мкр. 2 «Нефтяников» с мкр. 5 «Солнечный».
Исполнение январь 2025 года.</t>
  </si>
  <si>
    <t>Выполнены работы: 
-по содержанию улично-дорожной сети (проведен ямочный ремонт площадью 2 085 м2, ремонт и замена секций ограждения, сбор мусора, покос травы, нанесена дорожная разметка, приобретены, установлены и проведен ремонт щитков дорожных знаков, стоек в количестве 40 шт., механизированная расчистка дорог и сгребание (вывоз) снежных масс); 
- по содержанию светофорных объектов (в исправном состоянии 17 светофорных объектов и 9 светофоров Т7);
- по предоставлению и техническому сопровождению ПО «Умный транспорт. Модуль контроля спецтехники» (размещается информация на сайте по работе специализированной техники);
- по энергоснабжению для государственных/муниципальных нужд (поставка электрической энергии для светофорных объектов).</t>
  </si>
  <si>
    <t xml:space="preserve">Выполнены работы по ремонту и замене асфальтобетонного покрытия автомобильных дорог ул. Николая Самардакова, ул. Белых ночей, ул. Тюменский тракт, ул. Дорожная, ул. Тепловский тракт, ул. Св. Федорова, ул. Православная, общей протяженностью 5,82 км.
Проведено: 
- обустройство пешеходного тротуара с велодорожкой, освещением, установкой МАФ и ограждения по ул. Православная протяженностью 0,52 км;
- обследование и оценка технического состояния путепровода через железнодорожные пути и технического состояния моста через реку Большой Балык.
- обустройство системы водоотведения с территории автомобильной дороги мкр. 3 Кедровый, ул. Сергея Есенина с примыканием к частному коммерческому сооружению «Мандарин»;
- водоотведение методом горизонтального направленного бурения (ГНБ);
- устройство водоприемного колодца;
- установка дорожного ограждения (барьерного типа) на участке автомобильной дороги по ул. Солнечной. </t>
  </si>
  <si>
    <t>Для обеспечения функционирования и развития систем видеонаблюдения в сфере безопасности дорожного движения приобретено и установлено 5 фоторадарных комплексов:
- по ул. Магистральная в районе магазина 1000 мелочей;
- по ул. Магистральная на пересечении ул. Солнечная, 
- по ул. Магистральная на пересечении с ул. Р. Кузоваткина;
- на въезд в г. Пыть-Ях со стороны 7 микрорайон «Газовиков»; 
- на въезд в г. Пыть-Ях со стороны МАУ МСДЦ «Жемчужина».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</si>
</sst>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"/>
    <numFmt numFmtId="165" formatCode="_-* #,##0.0\ _₽_-;\-* #,##0.0\ _₽_-;_-* &quot;-&quot;??\ _₽_-;_-@_-"/>
  </numFmts>
  <fonts count="8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37">
    <xf numFmtId="0" fontId="0" fillId="0" borderId="0" xfId="0"/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165" fontId="1" fillId="0" borderId="1" xfId="1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" fontId="1" fillId="0" borderId="1" xfId="0" applyNumberFormat="1" applyFont="1" applyFill="1" applyBorder="1" applyAlignment="1">
      <alignment horizontal="left" vertical="center" wrapText="1"/>
    </xf>
    <xf numFmtId="0" fontId="0" fillId="0" borderId="0" xfId="0"/>
    <xf numFmtId="16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16" fontId="1" fillId="0" borderId="1" xfId="0" applyNumberFormat="1" applyFont="1" applyFill="1" applyBorder="1" applyAlignment="1">
      <alignment horizontal="center" vertical="center" wrapText="1"/>
    </xf>
    <xf numFmtId="16" fontId="2" fillId="0" borderId="1" xfId="0" applyNumberFormat="1" applyFont="1" applyFill="1" applyBorder="1" applyAlignment="1">
      <alignment horizontal="center" vertical="center" wrapText="1"/>
    </xf>
    <xf numFmtId="16" fontId="2" fillId="0" borderId="1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colors>
    <mruColors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"/>
  <sheetViews>
    <sheetView tabSelected="1" topLeftCell="A30" zoomScaleNormal="100" workbookViewId="0">
      <selection activeCell="G45" sqref="G45"/>
    </sheetView>
  </sheetViews>
  <sheetFormatPr defaultRowHeight="15" x14ac:dyDescent="0.25"/>
  <cols>
    <col min="1" max="1" width="5.85546875" bestFit="1" customWidth="1"/>
    <col min="2" max="2" width="35.85546875" customWidth="1"/>
    <col min="3" max="3" width="20.140625" customWidth="1"/>
    <col min="4" max="4" width="14.5703125" style="10" customWidth="1"/>
    <col min="5" max="7" width="12.85546875" customWidth="1"/>
    <col min="8" max="8" width="57.5703125" customWidth="1"/>
  </cols>
  <sheetData>
    <row r="1" spans="1:8" ht="15" customHeight="1" x14ac:dyDescent="0.25">
      <c r="A1" s="26" t="s">
        <v>0</v>
      </c>
      <c r="B1" s="26"/>
      <c r="C1" s="26" t="s">
        <v>1</v>
      </c>
      <c r="D1" s="34" t="s">
        <v>28</v>
      </c>
      <c r="E1" s="35"/>
      <c r="F1" s="35"/>
      <c r="G1" s="36"/>
      <c r="H1" s="32" t="s">
        <v>2</v>
      </c>
    </row>
    <row r="2" spans="1:8" ht="38.25" x14ac:dyDescent="0.25">
      <c r="A2" s="26"/>
      <c r="B2" s="26"/>
      <c r="C2" s="26"/>
      <c r="D2" s="11" t="s">
        <v>29</v>
      </c>
      <c r="E2" s="1" t="s">
        <v>30</v>
      </c>
      <c r="F2" s="1" t="s">
        <v>3</v>
      </c>
      <c r="G2" s="1" t="s">
        <v>4</v>
      </c>
      <c r="H2" s="33"/>
    </row>
    <row r="3" spans="1:8" x14ac:dyDescent="0.25">
      <c r="A3" s="32" t="s">
        <v>18</v>
      </c>
      <c r="B3" s="22" t="s">
        <v>19</v>
      </c>
      <c r="C3" s="2" t="s">
        <v>5</v>
      </c>
      <c r="D3" s="8">
        <f t="shared" ref="D3:E3" si="0">D8+D18+D38</f>
        <v>0</v>
      </c>
      <c r="E3" s="8">
        <f t="shared" si="0"/>
        <v>0</v>
      </c>
      <c r="F3" s="8">
        <f t="shared" ref="F3:F6" si="1">F8+F18+F38</f>
        <v>0</v>
      </c>
      <c r="G3" s="6">
        <v>0</v>
      </c>
      <c r="H3" s="14"/>
    </row>
    <row r="4" spans="1:8" x14ac:dyDescent="0.25">
      <c r="A4" s="32"/>
      <c r="B4" s="22">
        <v>0</v>
      </c>
      <c r="C4" s="2" t="s">
        <v>6</v>
      </c>
      <c r="D4" s="8">
        <f t="shared" ref="D4:E4" si="2">D9+D19+D39</f>
        <v>37753.199999999997</v>
      </c>
      <c r="E4" s="8">
        <f t="shared" si="2"/>
        <v>37753.199999999997</v>
      </c>
      <c r="F4" s="8">
        <f t="shared" si="1"/>
        <v>37753.199999999997</v>
      </c>
      <c r="G4" s="6">
        <f t="shared" ref="G4:G47" si="3">F4/E4*100</f>
        <v>100</v>
      </c>
      <c r="H4" s="14"/>
    </row>
    <row r="5" spans="1:8" x14ac:dyDescent="0.25">
      <c r="A5" s="32"/>
      <c r="B5" s="22">
        <v>0</v>
      </c>
      <c r="C5" s="2" t="s">
        <v>7</v>
      </c>
      <c r="D5" s="8">
        <f t="shared" ref="D5:E5" si="4">D10+D20+D40</f>
        <v>295712.09999999998</v>
      </c>
      <c r="E5" s="8">
        <f t="shared" si="4"/>
        <v>295712.09999999998</v>
      </c>
      <c r="F5" s="8">
        <f>F10+F20+F40</f>
        <v>270310.5</v>
      </c>
      <c r="G5" s="6">
        <f t="shared" si="3"/>
        <v>91.41002346539085</v>
      </c>
      <c r="H5" s="14"/>
    </row>
    <row r="6" spans="1:8" x14ac:dyDescent="0.25">
      <c r="A6" s="32"/>
      <c r="B6" s="22"/>
      <c r="C6" s="4" t="s">
        <v>8</v>
      </c>
      <c r="D6" s="8">
        <f t="shared" ref="D6:E6" si="5">D11+D21+D41</f>
        <v>0</v>
      </c>
      <c r="E6" s="8">
        <f t="shared" si="5"/>
        <v>0</v>
      </c>
      <c r="F6" s="8">
        <f t="shared" si="1"/>
        <v>0</v>
      </c>
      <c r="G6" s="6">
        <v>0</v>
      </c>
      <c r="H6" s="14"/>
    </row>
    <row r="7" spans="1:8" x14ac:dyDescent="0.25">
      <c r="A7" s="32"/>
      <c r="B7" s="22"/>
      <c r="C7" s="5" t="s">
        <v>9</v>
      </c>
      <c r="D7" s="7">
        <f t="shared" ref="D7:E7" si="6">SUM(D3:D6)</f>
        <v>333465.3</v>
      </c>
      <c r="E7" s="7">
        <f t="shared" si="6"/>
        <v>333465.3</v>
      </c>
      <c r="F7" s="7">
        <f t="shared" ref="F7" si="7">SUM(F3:F6)</f>
        <v>308063.7</v>
      </c>
      <c r="G7" s="7">
        <f t="shared" si="3"/>
        <v>92.38253575409496</v>
      </c>
      <c r="H7" s="14"/>
    </row>
    <row r="8" spans="1:8" x14ac:dyDescent="0.25">
      <c r="A8" s="26" t="s">
        <v>10</v>
      </c>
      <c r="B8" s="22" t="s">
        <v>20</v>
      </c>
      <c r="C8" s="2" t="s">
        <v>5</v>
      </c>
      <c r="D8" s="8">
        <f t="shared" ref="D8:E8" si="8">D13</f>
        <v>0</v>
      </c>
      <c r="E8" s="8">
        <f t="shared" si="8"/>
        <v>0</v>
      </c>
      <c r="F8" s="8">
        <f t="shared" ref="F8:F11" si="9">F13</f>
        <v>0</v>
      </c>
      <c r="G8" s="6">
        <v>0</v>
      </c>
      <c r="H8" s="29" t="s">
        <v>31</v>
      </c>
    </row>
    <row r="9" spans="1:8" x14ac:dyDescent="0.25">
      <c r="A9" s="26"/>
      <c r="B9" s="22"/>
      <c r="C9" s="2" t="s">
        <v>6</v>
      </c>
      <c r="D9" s="8">
        <f t="shared" ref="D9:E9" si="10">D14</f>
        <v>0</v>
      </c>
      <c r="E9" s="8">
        <f t="shared" si="10"/>
        <v>0</v>
      </c>
      <c r="F9" s="8">
        <f t="shared" si="9"/>
        <v>0</v>
      </c>
      <c r="G9" s="6">
        <v>0</v>
      </c>
      <c r="H9" s="30"/>
    </row>
    <row r="10" spans="1:8" x14ac:dyDescent="0.25">
      <c r="A10" s="26"/>
      <c r="B10" s="22"/>
      <c r="C10" s="2" t="s">
        <v>7</v>
      </c>
      <c r="D10" s="8">
        <f t="shared" ref="D10:E10" si="11">D15</f>
        <v>83206.7</v>
      </c>
      <c r="E10" s="8">
        <f t="shared" si="11"/>
        <v>83206.7</v>
      </c>
      <c r="F10" s="8">
        <f t="shared" si="9"/>
        <v>79162.899999999994</v>
      </c>
      <c r="G10" s="6">
        <f t="shared" si="3"/>
        <v>95.140054827315595</v>
      </c>
      <c r="H10" s="30"/>
    </row>
    <row r="11" spans="1:8" x14ac:dyDescent="0.25">
      <c r="A11" s="26"/>
      <c r="B11" s="22"/>
      <c r="C11" s="4" t="s">
        <v>8</v>
      </c>
      <c r="D11" s="8">
        <f t="shared" ref="D11:E11" si="12">D16</f>
        <v>0</v>
      </c>
      <c r="E11" s="8">
        <f t="shared" si="12"/>
        <v>0</v>
      </c>
      <c r="F11" s="8">
        <f t="shared" si="9"/>
        <v>0</v>
      </c>
      <c r="G11" s="6">
        <v>0</v>
      </c>
      <c r="H11" s="30"/>
    </row>
    <row r="12" spans="1:8" x14ac:dyDescent="0.25">
      <c r="A12" s="26"/>
      <c r="B12" s="22"/>
      <c r="C12" s="5" t="s">
        <v>9</v>
      </c>
      <c r="D12" s="7">
        <f t="shared" ref="D12:E12" si="13">SUM(D8:D11)</f>
        <v>83206.7</v>
      </c>
      <c r="E12" s="7">
        <f t="shared" si="13"/>
        <v>83206.7</v>
      </c>
      <c r="F12" s="7">
        <f t="shared" ref="F12" si="14">SUM(F8:F11)</f>
        <v>79162.899999999994</v>
      </c>
      <c r="G12" s="7">
        <f t="shared" si="3"/>
        <v>95.140054827315595</v>
      </c>
      <c r="H12" s="30"/>
    </row>
    <row r="13" spans="1:8" x14ac:dyDescent="0.25">
      <c r="A13" s="27" t="s">
        <v>17</v>
      </c>
      <c r="B13" s="28" t="s">
        <v>21</v>
      </c>
      <c r="C13" s="2" t="s">
        <v>5</v>
      </c>
      <c r="D13" s="8">
        <v>0</v>
      </c>
      <c r="E13" s="8">
        <v>0</v>
      </c>
      <c r="F13" s="8">
        <v>0</v>
      </c>
      <c r="G13" s="6">
        <v>0</v>
      </c>
      <c r="H13" s="30"/>
    </row>
    <row r="14" spans="1:8" x14ac:dyDescent="0.25">
      <c r="A14" s="27"/>
      <c r="B14" s="28"/>
      <c r="C14" s="2" t="s">
        <v>6</v>
      </c>
      <c r="D14" s="8">
        <v>0</v>
      </c>
      <c r="E14" s="8">
        <v>0</v>
      </c>
      <c r="F14" s="8">
        <v>0</v>
      </c>
      <c r="G14" s="6">
        <v>0</v>
      </c>
      <c r="H14" s="30"/>
    </row>
    <row r="15" spans="1:8" x14ac:dyDescent="0.25">
      <c r="A15" s="27"/>
      <c r="B15" s="28"/>
      <c r="C15" s="2" t="s">
        <v>7</v>
      </c>
      <c r="D15" s="6">
        <v>83206.7</v>
      </c>
      <c r="E15" s="6">
        <v>83206.7</v>
      </c>
      <c r="F15" s="6">
        <v>79162.899999999994</v>
      </c>
      <c r="G15" s="6">
        <f t="shared" si="3"/>
        <v>95.140054827315595</v>
      </c>
      <c r="H15" s="30"/>
    </row>
    <row r="16" spans="1:8" x14ac:dyDescent="0.25">
      <c r="A16" s="27"/>
      <c r="B16" s="28"/>
      <c r="C16" s="4" t="s">
        <v>8</v>
      </c>
      <c r="D16" s="8">
        <v>0</v>
      </c>
      <c r="E16" s="8">
        <v>0</v>
      </c>
      <c r="F16" s="8">
        <v>0</v>
      </c>
      <c r="G16" s="6">
        <v>0</v>
      </c>
      <c r="H16" s="30"/>
    </row>
    <row r="17" spans="1:8" x14ac:dyDescent="0.25">
      <c r="A17" s="27"/>
      <c r="B17" s="28"/>
      <c r="C17" s="5" t="s">
        <v>9</v>
      </c>
      <c r="D17" s="6">
        <f t="shared" ref="D17:E17" si="15">SUM(D13:D16)</f>
        <v>83206.7</v>
      </c>
      <c r="E17" s="6">
        <f t="shared" si="15"/>
        <v>83206.7</v>
      </c>
      <c r="F17" s="6">
        <f t="shared" ref="F17" si="16">SUM(F13:F16)</f>
        <v>79162.899999999994</v>
      </c>
      <c r="G17" s="6">
        <f t="shared" si="3"/>
        <v>95.140054827315595</v>
      </c>
      <c r="H17" s="31"/>
    </row>
    <row r="18" spans="1:8" ht="15" customHeight="1" x14ac:dyDescent="0.25">
      <c r="A18" s="20" t="s">
        <v>11</v>
      </c>
      <c r="B18" s="22" t="s">
        <v>22</v>
      </c>
      <c r="C18" s="2" t="s">
        <v>5</v>
      </c>
      <c r="D18" s="8">
        <f t="shared" ref="D18:E18" si="17">D23+D28+D33</f>
        <v>0</v>
      </c>
      <c r="E18" s="8">
        <f t="shared" si="17"/>
        <v>0</v>
      </c>
      <c r="F18" s="8">
        <f t="shared" ref="F18:F21" si="18">F23+F28+F33</f>
        <v>0</v>
      </c>
      <c r="G18" s="6">
        <v>0</v>
      </c>
      <c r="H18" s="14"/>
    </row>
    <row r="19" spans="1:8" x14ac:dyDescent="0.25">
      <c r="A19" s="20"/>
      <c r="B19" s="22"/>
      <c r="C19" s="2" t="s">
        <v>6</v>
      </c>
      <c r="D19" s="8">
        <f t="shared" ref="D19:E19" si="19">D24+D29+D34</f>
        <v>37753.199999999997</v>
      </c>
      <c r="E19" s="8">
        <f t="shared" si="19"/>
        <v>37753.199999999997</v>
      </c>
      <c r="F19" s="8">
        <f t="shared" si="18"/>
        <v>37753.199999999997</v>
      </c>
      <c r="G19" s="6">
        <f t="shared" si="3"/>
        <v>100</v>
      </c>
      <c r="H19" s="14"/>
    </row>
    <row r="20" spans="1:8" x14ac:dyDescent="0.25">
      <c r="A20" s="20"/>
      <c r="B20" s="22"/>
      <c r="C20" s="2" t="s">
        <v>7</v>
      </c>
      <c r="D20" s="8">
        <f t="shared" ref="D20:E20" si="20">D25+D30+D35</f>
        <v>192247.19999999998</v>
      </c>
      <c r="E20" s="8">
        <f t="shared" si="20"/>
        <v>192247.19999999998</v>
      </c>
      <c r="F20" s="8">
        <f>F25+F30+F35</f>
        <v>180428.7</v>
      </c>
      <c r="G20" s="6">
        <f t="shared" si="3"/>
        <v>93.852446225484698</v>
      </c>
      <c r="H20" s="14"/>
    </row>
    <row r="21" spans="1:8" x14ac:dyDescent="0.25">
      <c r="A21" s="20"/>
      <c r="B21" s="22"/>
      <c r="C21" s="4" t="s">
        <v>8</v>
      </c>
      <c r="D21" s="8">
        <f t="shared" ref="D21:E21" si="21">D26+D31+D36</f>
        <v>0</v>
      </c>
      <c r="E21" s="8">
        <f t="shared" si="21"/>
        <v>0</v>
      </c>
      <c r="F21" s="8">
        <f t="shared" si="18"/>
        <v>0</v>
      </c>
      <c r="G21" s="6">
        <v>0</v>
      </c>
      <c r="H21" s="14"/>
    </row>
    <row r="22" spans="1:8" x14ac:dyDescent="0.25">
      <c r="A22" s="20"/>
      <c r="B22" s="22"/>
      <c r="C22" s="5" t="s">
        <v>9</v>
      </c>
      <c r="D22" s="7">
        <f t="shared" ref="D22:E22" si="22">SUM(D18:D21)</f>
        <v>230000.39999999997</v>
      </c>
      <c r="E22" s="7">
        <f t="shared" si="22"/>
        <v>230000.39999999997</v>
      </c>
      <c r="F22" s="7">
        <f t="shared" ref="F22" si="23">SUM(F18:F21)</f>
        <v>218181.90000000002</v>
      </c>
      <c r="G22" s="7">
        <f t="shared" si="3"/>
        <v>94.861530675598843</v>
      </c>
      <c r="H22" s="14"/>
    </row>
    <row r="23" spans="1:8" ht="36.950000000000003" customHeight="1" x14ac:dyDescent="0.25">
      <c r="A23" s="12" t="s">
        <v>12</v>
      </c>
      <c r="B23" s="14" t="s">
        <v>23</v>
      </c>
      <c r="C23" s="2" t="s">
        <v>5</v>
      </c>
      <c r="D23" s="8">
        <v>0</v>
      </c>
      <c r="E23" s="8">
        <v>0</v>
      </c>
      <c r="F23" s="8">
        <v>0</v>
      </c>
      <c r="G23" s="6">
        <v>0</v>
      </c>
      <c r="H23" s="25" t="s">
        <v>33</v>
      </c>
    </row>
    <row r="24" spans="1:8" ht="36.950000000000003" customHeight="1" x14ac:dyDescent="0.25">
      <c r="A24" s="12"/>
      <c r="B24" s="14"/>
      <c r="C24" s="2" t="s">
        <v>6</v>
      </c>
      <c r="D24" s="6">
        <v>0</v>
      </c>
      <c r="E24" s="6">
        <v>0</v>
      </c>
      <c r="F24" s="6">
        <v>0</v>
      </c>
      <c r="G24" s="6">
        <v>0</v>
      </c>
      <c r="H24" s="25"/>
    </row>
    <row r="25" spans="1:8" ht="36.950000000000003" customHeight="1" x14ac:dyDescent="0.25">
      <c r="A25" s="12"/>
      <c r="B25" s="14"/>
      <c r="C25" s="2" t="s">
        <v>7</v>
      </c>
      <c r="D25" s="6">
        <v>104113.3</v>
      </c>
      <c r="E25" s="6">
        <v>104113.3</v>
      </c>
      <c r="F25" s="6">
        <v>99889.3</v>
      </c>
      <c r="G25" s="6">
        <f t="shared" si="3"/>
        <v>95.942881457028065</v>
      </c>
      <c r="H25" s="25"/>
    </row>
    <row r="26" spans="1:8" ht="36.950000000000003" customHeight="1" x14ac:dyDescent="0.25">
      <c r="A26" s="12"/>
      <c r="B26" s="14"/>
      <c r="C26" s="4" t="s">
        <v>8</v>
      </c>
      <c r="D26" s="6">
        <v>0</v>
      </c>
      <c r="E26" s="6">
        <v>0</v>
      </c>
      <c r="F26" s="6">
        <v>0</v>
      </c>
      <c r="G26" s="6">
        <v>0</v>
      </c>
      <c r="H26" s="25"/>
    </row>
    <row r="27" spans="1:8" ht="36.950000000000003" customHeight="1" x14ac:dyDescent="0.25">
      <c r="A27" s="12"/>
      <c r="B27" s="14"/>
      <c r="C27" s="3" t="s">
        <v>9</v>
      </c>
      <c r="D27" s="6">
        <f t="shared" ref="D27:E27" si="24">SUM(D23:D26)</f>
        <v>104113.3</v>
      </c>
      <c r="E27" s="6">
        <f t="shared" si="24"/>
        <v>104113.3</v>
      </c>
      <c r="F27" s="6">
        <f t="shared" ref="F27" si="25">SUM(F23:F26)</f>
        <v>99889.3</v>
      </c>
      <c r="G27" s="6">
        <f t="shared" si="3"/>
        <v>95.942881457028065</v>
      </c>
      <c r="H27" s="25"/>
    </row>
    <row r="28" spans="1:8" ht="42.75" customHeight="1" x14ac:dyDescent="0.25">
      <c r="A28" s="12" t="s">
        <v>13</v>
      </c>
      <c r="B28" s="14" t="s">
        <v>24</v>
      </c>
      <c r="C28" s="2" t="str">
        <f>C18</f>
        <v>федеральный бюджет</v>
      </c>
      <c r="D28" s="6">
        <v>0</v>
      </c>
      <c r="E28" s="6">
        <v>0</v>
      </c>
      <c r="F28" s="6">
        <v>0</v>
      </c>
      <c r="G28" s="6">
        <v>0</v>
      </c>
      <c r="H28" s="14" t="s">
        <v>34</v>
      </c>
    </row>
    <row r="29" spans="1:8" ht="52.5" customHeight="1" x14ac:dyDescent="0.25">
      <c r="A29" s="13"/>
      <c r="B29" s="15"/>
      <c r="C29" s="2" t="str">
        <f>C19</f>
        <v>окружной бюджет</v>
      </c>
      <c r="D29" s="6">
        <v>37753.199999999997</v>
      </c>
      <c r="E29" s="6">
        <v>37753.199999999997</v>
      </c>
      <c r="F29" s="6">
        <v>37753.199999999997</v>
      </c>
      <c r="G29" s="6">
        <f t="shared" si="3"/>
        <v>100</v>
      </c>
      <c r="H29" s="16"/>
    </row>
    <row r="30" spans="1:8" ht="43.5" customHeight="1" x14ac:dyDescent="0.25">
      <c r="A30" s="13"/>
      <c r="B30" s="15"/>
      <c r="C30" s="2" t="str">
        <f>C20</f>
        <v>городской бюджет</v>
      </c>
      <c r="D30" s="6">
        <v>64999.1</v>
      </c>
      <c r="E30" s="6">
        <v>64999.1</v>
      </c>
      <c r="F30" s="6">
        <v>64856.3</v>
      </c>
      <c r="G30" s="6">
        <f t="shared" si="3"/>
        <v>99.780304650372088</v>
      </c>
      <c r="H30" s="16"/>
    </row>
    <row r="31" spans="1:8" ht="45" customHeight="1" x14ac:dyDescent="0.25">
      <c r="A31" s="13"/>
      <c r="B31" s="15"/>
      <c r="C31" s="2" t="str">
        <f>C21</f>
        <v>другие источники</v>
      </c>
      <c r="D31" s="6">
        <v>0</v>
      </c>
      <c r="E31" s="6">
        <v>0</v>
      </c>
      <c r="F31" s="6">
        <v>0</v>
      </c>
      <c r="G31" s="6">
        <v>0</v>
      </c>
      <c r="H31" s="16"/>
    </row>
    <row r="32" spans="1:8" ht="57" customHeight="1" x14ac:dyDescent="0.25">
      <c r="A32" s="13"/>
      <c r="B32" s="15"/>
      <c r="C32" s="2" t="str">
        <f>C22</f>
        <v>всего:</v>
      </c>
      <c r="D32" s="6">
        <f t="shared" ref="D32:E32" si="26">SUM(D28:D31)</f>
        <v>102752.29999999999</v>
      </c>
      <c r="E32" s="6">
        <f t="shared" si="26"/>
        <v>102752.29999999999</v>
      </c>
      <c r="F32" s="6">
        <f t="shared" ref="F32" si="27">SUM(F28:F31)</f>
        <v>102609.5</v>
      </c>
      <c r="G32" s="6">
        <f t="shared" si="3"/>
        <v>99.861025008685942</v>
      </c>
      <c r="H32" s="16"/>
    </row>
    <row r="33" spans="1:8" ht="32.1" customHeight="1" x14ac:dyDescent="0.25">
      <c r="A33" s="12" t="s">
        <v>14</v>
      </c>
      <c r="B33" s="14" t="s">
        <v>25</v>
      </c>
      <c r="C33" s="2" t="str">
        <f>C18</f>
        <v>федеральный бюджет</v>
      </c>
      <c r="D33" s="6">
        <v>0</v>
      </c>
      <c r="E33" s="6">
        <v>0</v>
      </c>
      <c r="F33" s="6">
        <v>0</v>
      </c>
      <c r="G33" s="6">
        <v>0</v>
      </c>
      <c r="H33" s="14" t="s">
        <v>32</v>
      </c>
    </row>
    <row r="34" spans="1:8" ht="32.1" customHeight="1" x14ac:dyDescent="0.25">
      <c r="A34" s="13"/>
      <c r="B34" s="17"/>
      <c r="C34" s="2" t="str">
        <f>C19</f>
        <v>окружной бюджет</v>
      </c>
      <c r="D34" s="6">
        <v>0</v>
      </c>
      <c r="E34" s="6">
        <v>0</v>
      </c>
      <c r="F34" s="6">
        <v>0</v>
      </c>
      <c r="G34" s="6">
        <v>0</v>
      </c>
      <c r="H34" s="16"/>
    </row>
    <row r="35" spans="1:8" ht="32.1" customHeight="1" x14ac:dyDescent="0.25">
      <c r="A35" s="13"/>
      <c r="B35" s="17"/>
      <c r="C35" s="2" t="str">
        <f>C20</f>
        <v>городской бюджет</v>
      </c>
      <c r="D35" s="6">
        <v>23134.799999999999</v>
      </c>
      <c r="E35" s="6">
        <v>23134.799999999999</v>
      </c>
      <c r="F35" s="6">
        <v>15683.1</v>
      </c>
      <c r="G35" s="6">
        <f t="shared" si="3"/>
        <v>67.790082473157327</v>
      </c>
      <c r="H35" s="16"/>
    </row>
    <row r="36" spans="1:8" ht="32.1" customHeight="1" x14ac:dyDescent="0.25">
      <c r="A36" s="13"/>
      <c r="B36" s="17"/>
      <c r="C36" s="2" t="str">
        <f>C21</f>
        <v>другие источники</v>
      </c>
      <c r="D36" s="6">
        <v>0</v>
      </c>
      <c r="E36" s="6">
        <v>0</v>
      </c>
      <c r="F36" s="6">
        <v>0</v>
      </c>
      <c r="G36" s="6">
        <v>0</v>
      </c>
      <c r="H36" s="16"/>
    </row>
    <row r="37" spans="1:8" ht="32.1" customHeight="1" x14ac:dyDescent="0.25">
      <c r="A37" s="13"/>
      <c r="B37" s="17"/>
      <c r="C37" s="2" t="str">
        <f>C22</f>
        <v>всего:</v>
      </c>
      <c r="D37" s="6">
        <f t="shared" ref="D37:E37" si="28">SUM(D33:D36)</f>
        <v>23134.799999999999</v>
      </c>
      <c r="E37" s="6">
        <f t="shared" si="28"/>
        <v>23134.799999999999</v>
      </c>
      <c r="F37" s="6">
        <f t="shared" ref="F37" si="29">SUM(F33:F36)</f>
        <v>15683.1</v>
      </c>
      <c r="G37" s="6">
        <f t="shared" si="3"/>
        <v>67.790082473157327</v>
      </c>
      <c r="H37" s="16"/>
    </row>
    <row r="38" spans="1:8" ht="15" customHeight="1" x14ac:dyDescent="0.25">
      <c r="A38" s="20" t="s">
        <v>15</v>
      </c>
      <c r="B38" s="22" t="s">
        <v>26</v>
      </c>
      <c r="C38" s="2" t="str">
        <f t="shared" ref="C38:C42" si="30">C33</f>
        <v>федеральный бюджет</v>
      </c>
      <c r="D38" s="6">
        <f t="shared" ref="D38:E38" si="31">D43</f>
        <v>0</v>
      </c>
      <c r="E38" s="6">
        <f t="shared" si="31"/>
        <v>0</v>
      </c>
      <c r="F38" s="6">
        <f t="shared" ref="F38:F41" si="32">F43</f>
        <v>0</v>
      </c>
      <c r="G38" s="6">
        <v>0</v>
      </c>
      <c r="H38" s="24"/>
    </row>
    <row r="39" spans="1:8" x14ac:dyDescent="0.25">
      <c r="A39" s="21"/>
      <c r="B39" s="23"/>
      <c r="C39" s="2" t="str">
        <f t="shared" si="30"/>
        <v>окружной бюджет</v>
      </c>
      <c r="D39" s="6">
        <f t="shared" ref="D39:E39" si="33">D44</f>
        <v>0</v>
      </c>
      <c r="E39" s="6">
        <f t="shared" si="33"/>
        <v>0</v>
      </c>
      <c r="F39" s="6">
        <f t="shared" si="32"/>
        <v>0</v>
      </c>
      <c r="G39" s="6">
        <v>0</v>
      </c>
      <c r="H39" s="24"/>
    </row>
    <row r="40" spans="1:8" x14ac:dyDescent="0.25">
      <c r="A40" s="21"/>
      <c r="B40" s="23"/>
      <c r="C40" s="2" t="str">
        <f t="shared" si="30"/>
        <v>городской бюджет</v>
      </c>
      <c r="D40" s="6">
        <f t="shared" ref="D40:E40" si="34">D45</f>
        <v>20258.2</v>
      </c>
      <c r="E40" s="6">
        <f t="shared" si="34"/>
        <v>20258.2</v>
      </c>
      <c r="F40" s="6">
        <f t="shared" si="32"/>
        <v>10718.9</v>
      </c>
      <c r="G40" s="6">
        <f t="shared" si="3"/>
        <v>52.911413649781323</v>
      </c>
      <c r="H40" s="24"/>
    </row>
    <row r="41" spans="1:8" x14ac:dyDescent="0.25">
      <c r="A41" s="21"/>
      <c r="B41" s="23"/>
      <c r="C41" s="2" t="str">
        <f t="shared" si="30"/>
        <v>другие источники</v>
      </c>
      <c r="D41" s="6">
        <f t="shared" ref="D41:E41" si="35">D46</f>
        <v>0</v>
      </c>
      <c r="E41" s="6">
        <f t="shared" si="35"/>
        <v>0</v>
      </c>
      <c r="F41" s="6">
        <f t="shared" si="32"/>
        <v>0</v>
      </c>
      <c r="G41" s="6">
        <v>0</v>
      </c>
      <c r="H41" s="24"/>
    </row>
    <row r="42" spans="1:8" x14ac:dyDescent="0.25">
      <c r="A42" s="21"/>
      <c r="B42" s="23"/>
      <c r="C42" s="9" t="str">
        <f t="shared" si="30"/>
        <v>всего:</v>
      </c>
      <c r="D42" s="7">
        <f t="shared" ref="D42:E42" si="36">SUM(D38:D41)</f>
        <v>20258.2</v>
      </c>
      <c r="E42" s="7">
        <f t="shared" si="36"/>
        <v>20258.2</v>
      </c>
      <c r="F42" s="7">
        <f t="shared" ref="F42" si="37">SUM(F38:F41)</f>
        <v>10718.9</v>
      </c>
      <c r="G42" s="7">
        <f t="shared" si="3"/>
        <v>52.911413649781323</v>
      </c>
      <c r="H42" s="24"/>
    </row>
    <row r="43" spans="1:8" ht="21.95" customHeight="1" x14ac:dyDescent="0.25">
      <c r="A43" s="12" t="s">
        <v>16</v>
      </c>
      <c r="B43" s="14" t="s">
        <v>27</v>
      </c>
      <c r="C43" s="2" t="s">
        <v>5</v>
      </c>
      <c r="D43" s="8">
        <v>0</v>
      </c>
      <c r="E43" s="8">
        <v>0</v>
      </c>
      <c r="F43" s="8">
        <v>0</v>
      </c>
      <c r="G43" s="6">
        <v>0</v>
      </c>
      <c r="H43" s="14" t="s">
        <v>35</v>
      </c>
    </row>
    <row r="44" spans="1:8" ht="21.95" customHeight="1" x14ac:dyDescent="0.25">
      <c r="A44" s="18"/>
      <c r="B44" s="19"/>
      <c r="C44" s="2" t="s">
        <v>6</v>
      </c>
      <c r="D44" s="8">
        <v>0</v>
      </c>
      <c r="E44" s="8">
        <v>0</v>
      </c>
      <c r="F44" s="8">
        <v>0</v>
      </c>
      <c r="G44" s="6">
        <v>0</v>
      </c>
      <c r="H44" s="14"/>
    </row>
    <row r="45" spans="1:8" ht="21.95" customHeight="1" x14ac:dyDescent="0.25">
      <c r="A45" s="18"/>
      <c r="B45" s="19"/>
      <c r="C45" s="2" t="s">
        <v>7</v>
      </c>
      <c r="D45" s="6">
        <v>20258.2</v>
      </c>
      <c r="E45" s="6">
        <v>20258.2</v>
      </c>
      <c r="F45" s="6">
        <v>10718.9</v>
      </c>
      <c r="G45" s="6">
        <f t="shared" si="3"/>
        <v>52.911413649781323</v>
      </c>
      <c r="H45" s="14"/>
    </row>
    <row r="46" spans="1:8" ht="21.95" customHeight="1" x14ac:dyDescent="0.25">
      <c r="A46" s="18"/>
      <c r="B46" s="19"/>
      <c r="C46" s="4" t="s">
        <v>8</v>
      </c>
      <c r="D46" s="8">
        <v>0</v>
      </c>
      <c r="E46" s="8">
        <v>0</v>
      </c>
      <c r="F46" s="8">
        <v>0</v>
      </c>
      <c r="G46" s="6">
        <v>0</v>
      </c>
      <c r="H46" s="14"/>
    </row>
    <row r="47" spans="1:8" ht="21.95" customHeight="1" x14ac:dyDescent="0.25">
      <c r="A47" s="18"/>
      <c r="B47" s="19"/>
      <c r="C47" s="3" t="s">
        <v>9</v>
      </c>
      <c r="D47" s="6">
        <f t="shared" ref="D47:E47" si="38">SUM(D43:D46)</f>
        <v>20258.2</v>
      </c>
      <c r="E47" s="6">
        <f t="shared" si="38"/>
        <v>20258.2</v>
      </c>
      <c r="F47" s="6">
        <f t="shared" ref="F47" si="39">SUM(F43:F46)</f>
        <v>10718.9</v>
      </c>
      <c r="G47" s="6">
        <f t="shared" si="3"/>
        <v>52.911413649781323</v>
      </c>
      <c r="H47" s="14"/>
    </row>
  </sheetData>
  <mergeCells count="30">
    <mergeCell ref="A3:A7"/>
    <mergeCell ref="B3:B7"/>
    <mergeCell ref="H3:H7"/>
    <mergeCell ref="A1:B2"/>
    <mergeCell ref="C1:C2"/>
    <mergeCell ref="H1:H2"/>
    <mergeCell ref="D1:G1"/>
    <mergeCell ref="A8:A12"/>
    <mergeCell ref="B8:B12"/>
    <mergeCell ref="A13:A17"/>
    <mergeCell ref="B13:B17"/>
    <mergeCell ref="H8:H17"/>
    <mergeCell ref="B18:B22"/>
    <mergeCell ref="H18:H22"/>
    <mergeCell ref="H23:H27"/>
    <mergeCell ref="A23:A27"/>
    <mergeCell ref="B23:B27"/>
    <mergeCell ref="A18:A22"/>
    <mergeCell ref="A43:A47"/>
    <mergeCell ref="B43:B47"/>
    <mergeCell ref="H43:H47"/>
    <mergeCell ref="A38:A42"/>
    <mergeCell ref="B38:B42"/>
    <mergeCell ref="H38:H42"/>
    <mergeCell ref="A28:A32"/>
    <mergeCell ref="B28:B32"/>
    <mergeCell ref="H28:H32"/>
    <mergeCell ref="A33:A37"/>
    <mergeCell ref="B33:B37"/>
    <mergeCell ref="H33:H37"/>
  </mergeCells>
  <pageMargins left="0.7" right="0.7" top="0.75" bottom="0.75" header="0.3" footer="0.3"/>
  <pageSetup paperSize="9" scale="76" fitToHeight="0" orientation="landscape" r:id="rId1"/>
  <rowBreaks count="2" manualBreakCount="2">
    <brk id="27" max="16383" man="1"/>
    <brk id="3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Совр. трансп.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Шестакова</dc:creator>
  <cp:lastModifiedBy>Татьяна Николаева</cp:lastModifiedBy>
  <cp:lastPrinted>2025-01-28T05:52:45Z</cp:lastPrinted>
  <dcterms:created xsi:type="dcterms:W3CDTF">2006-09-16T00:00:00Z</dcterms:created>
  <dcterms:modified xsi:type="dcterms:W3CDTF">2025-01-30T03:56:13Z</dcterms:modified>
</cp:coreProperties>
</file>