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5\1 кв\"/>
    </mc:Choice>
  </mc:AlternateContent>
  <bookViews>
    <workbookView xWindow="0" yWindow="0" windowWidth="28800" windowHeight="11520" firstSheet="1" activeTab="1"/>
  </bookViews>
  <sheets>
    <sheet name="муниципальные программы " sheetId="2" state="hidden" r:id="rId1"/>
    <sheet name="национальные проекты " sheetId="3" r:id="rId2"/>
  </sheets>
  <calcPr calcId="152511" iterate="1"/>
</workbook>
</file>

<file path=xl/calcChain.xml><?xml version="1.0" encoding="utf-8"?>
<calcChain xmlns="http://schemas.openxmlformats.org/spreadsheetml/2006/main">
  <c r="P19" i="3" l="1"/>
  <c r="O19" i="3"/>
  <c r="M19" i="3"/>
  <c r="L17" i="3"/>
  <c r="I17" i="3"/>
  <c r="K17" i="3"/>
  <c r="J17" i="3"/>
  <c r="P21" i="3"/>
  <c r="E21" i="3"/>
  <c r="E17" i="3"/>
  <c r="P14" i="3" l="1"/>
  <c r="P12" i="3"/>
  <c r="O12" i="3"/>
  <c r="N12" i="3"/>
  <c r="E18" i="3"/>
  <c r="E16" i="3"/>
  <c r="K15" i="3"/>
  <c r="L15" i="3"/>
  <c r="I12" i="3"/>
  <c r="P15" i="3" l="1"/>
  <c r="M20" i="3"/>
  <c r="I13" i="3" l="1"/>
  <c r="I14" i="3"/>
  <c r="E14" i="3"/>
  <c r="M14" i="3" l="1"/>
  <c r="H17" i="3"/>
  <c r="G17" i="3"/>
  <c r="F17" i="3"/>
  <c r="F11" i="3"/>
  <c r="F15" i="3"/>
  <c r="I19" i="3"/>
  <c r="I18" i="3"/>
  <c r="E19" i="3"/>
  <c r="E20" i="3"/>
  <c r="E12" i="3"/>
  <c r="M12" i="3" s="1"/>
  <c r="E13" i="3"/>
  <c r="M13" i="3" s="1"/>
  <c r="L11" i="3"/>
  <c r="K11" i="3"/>
  <c r="J11" i="3"/>
  <c r="H11" i="3"/>
  <c r="G11" i="3"/>
  <c r="J15" i="3"/>
  <c r="I15" i="3" s="1"/>
  <c r="G15" i="3"/>
  <c r="H15" i="3"/>
  <c r="G21" i="3" l="1"/>
  <c r="O21" i="3" s="1"/>
  <c r="O11" i="3"/>
  <c r="K21" i="3"/>
  <c r="E11" i="3"/>
  <c r="M11" i="3" s="1"/>
  <c r="N11" i="3"/>
  <c r="P11" i="3"/>
  <c r="E15" i="3"/>
  <c r="H21" i="3"/>
  <c r="F21" i="3"/>
  <c r="I11" i="3"/>
  <c r="L21" i="3"/>
  <c r="J21" i="3"/>
  <c r="N21" i="3" s="1"/>
  <c r="I16" i="3" l="1"/>
  <c r="I21" i="3" l="1"/>
  <c r="M21" i="3" s="1"/>
  <c r="K10" i="2" l="1"/>
  <c r="K31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N31" i="2"/>
  <c r="M31" i="2"/>
  <c r="L31" i="2"/>
  <c r="Q31" i="2"/>
  <c r="P31" i="2"/>
  <c r="O31" i="2"/>
  <c r="T31" i="2"/>
  <c r="S31" i="2"/>
  <c r="R31" i="2"/>
  <c r="W31" i="2"/>
  <c r="V31" i="2"/>
  <c r="U31" i="2"/>
  <c r="G31" i="2" l="1"/>
  <c r="H31" i="2"/>
  <c r="I31" i="2"/>
  <c r="E30" i="2"/>
  <c r="J30" i="2" s="1"/>
  <c r="E27" i="2"/>
  <c r="J27" i="2" s="1"/>
  <c r="E25" i="2"/>
  <c r="J25" i="2" s="1"/>
  <c r="E24" i="2"/>
  <c r="J24" i="2" s="1"/>
  <c r="F31" i="2" l="1"/>
  <c r="E26" i="2"/>
  <c r="J26" i="2" s="1"/>
  <c r="E21" i="2"/>
  <c r="J21" i="2" s="1"/>
  <c r="E28" i="2"/>
  <c r="J28" i="2" s="1"/>
  <c r="E23" i="2"/>
  <c r="J23" i="2" s="1"/>
  <c r="E20" i="2"/>
  <c r="J20" i="2" s="1"/>
  <c r="E18" i="2"/>
  <c r="E13" i="2"/>
  <c r="J13" i="2" s="1"/>
  <c r="E19" i="2"/>
  <c r="J19" i="2" s="1"/>
  <c r="E17" i="2"/>
  <c r="J17" i="2" s="1"/>
  <c r="E16" i="2"/>
  <c r="J16" i="2" s="1"/>
  <c r="E12" i="2"/>
  <c r="J12" i="2" s="1"/>
  <c r="J18" i="2" l="1"/>
  <c r="E29" i="2" l="1"/>
  <c r="J29" i="2" s="1"/>
  <c r="E22" i="2"/>
  <c r="J22" i="2" s="1"/>
  <c r="E15" i="2"/>
  <c r="J15" i="2" s="1"/>
  <c r="E11" i="2"/>
  <c r="J11" i="2" s="1"/>
  <c r="E14" i="2"/>
  <c r="J14" i="2" s="1"/>
  <c r="E10" i="2"/>
  <c r="J10" i="2" s="1"/>
  <c r="E31" i="2" l="1"/>
  <c r="J31" i="2" s="1"/>
</calcChain>
</file>

<file path=xl/sharedStrings.xml><?xml version="1.0" encoding="utf-8"?>
<sst xmlns="http://schemas.openxmlformats.org/spreadsheetml/2006/main" count="114" uniqueCount="67">
  <si>
    <t>№</t>
  </si>
  <si>
    <t xml:space="preserve">% готовности </t>
  </si>
  <si>
    <t xml:space="preserve">виды оставшихся работ по объекту </t>
  </si>
  <si>
    <t>МО</t>
  </si>
  <si>
    <t>%</t>
  </si>
  <si>
    <t xml:space="preserve">установка оборудования по скейт-парку </t>
  </si>
  <si>
    <t>Наименование муниципальных образований</t>
  </si>
  <si>
    <t>тыс. руб.</t>
  </si>
  <si>
    <t>Утвержденные 
БА (ЛБО)
ВСЕГО</t>
  </si>
  <si>
    <t>ФБ</t>
  </si>
  <si>
    <t>АО</t>
  </si>
  <si>
    <t>Прогоноз на год, всего</t>
  </si>
  <si>
    <t xml:space="preserve">Итого </t>
  </si>
  <si>
    <t>Развитие образования в городе Пыть-Яхе</t>
  </si>
  <si>
    <t>Социальное и демографическое развитие города Пыть-Яха</t>
  </si>
  <si>
    <t>Поддержка занятости населения в городе Пыть-Яхе</t>
  </si>
  <si>
    <t>Развитие агропромышленного комплекса в городе Пыть-Яхе</t>
  </si>
  <si>
    <t>Культурное пространство города Пыть-Яха</t>
  </si>
  <si>
    <t>Развитие физической культуры и спорта в городе Пыть-Яхе</t>
  </si>
  <si>
    <t>Устойчивое развитие коренных малочисленных народов Севера в городе Пыть-Яхе</t>
  </si>
  <si>
    <t>Развитие жилищной сферы в городе Пыть-Яхе</t>
  </si>
  <si>
    <t>Жилищно-коммунальный комплекс и городская среда города Пыть-Яха</t>
  </si>
  <si>
    <t>Экологическая безопасность города Пыть-Яха</t>
  </si>
  <si>
    <t>Современная транспортная система города Пыть-Яха</t>
  </si>
  <si>
    <t>Содержание городских территорий, озеленение и благоустройство в городе Пыть-Яхе</t>
  </si>
  <si>
    <t>Безопасность жизнедеятельности в городе Пыть-Яхе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</si>
  <si>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</si>
  <si>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 в городе Пыть-Яхе</t>
  </si>
  <si>
    <t>Развитие гражданского общества в городе Пыть-Яхе</t>
  </si>
  <si>
    <t>Управление муниципальными финансами в городе Пыть-Яхе</t>
  </si>
  <si>
    <t>Цифровое развитие города Пыть-Яха</t>
  </si>
  <si>
    <t>Развитие муниципальной службы в городе Пыть-Яхе</t>
  </si>
  <si>
    <t>Управление муниципальным имуществом города Пыть-Яха</t>
  </si>
  <si>
    <t>Развитие экономического потенциала города Пыть-Яха</t>
  </si>
  <si>
    <t xml:space="preserve">Кассовое исполнение на _______г.,
всего
</t>
  </si>
  <si>
    <t>Прогнозные данные кассовых выплат на 2025 год в рамках реализации муниципальных программ города Пыть-Ях</t>
  </si>
  <si>
    <t>Прогноз кассвых выплат поквартально, в тыс. руб.</t>
  </si>
  <si>
    <t>1 квартал</t>
  </si>
  <si>
    <t>2 квартал</t>
  </si>
  <si>
    <t>3 квартал</t>
  </si>
  <si>
    <t>4 квартал</t>
  </si>
  <si>
    <t>Приложение №7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Пыть-Яха № 3/3 от 29.11.2024</t>
  </si>
  <si>
    <t>всего</t>
  </si>
  <si>
    <t>Региональный проект "Формирование комфортной городской среды"</t>
  </si>
  <si>
    <t>Приложение №7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
Пыть-Яха № 3/3 от 29.11.2024</t>
  </si>
  <si>
    <t>Национальный проект "МОЛОДЕЖЬ И ДЕТИ"</t>
  </si>
  <si>
    <t>Региональный проект "Педагоги и наставники"</t>
  </si>
  <si>
    <t>Региональный проект "Все лучшее детям"</t>
  </si>
  <si>
    <t>Региональный проект "Мы вместе (Воспитание гармонично развитой личности)"</t>
  </si>
  <si>
    <t>Национальный проект ''ЭФФЕКТИВНАЯ И КОНКУРЕНТНАЯ ЭКОНОМИКА"</t>
  </si>
  <si>
    <t>Региональный проект "Малое и среднее предпринимательство и поддержка индивидуальной предпринимательской инициативы"</t>
  </si>
  <si>
    <t>Национальный проект "ИНФРАСТРУКТУРА ДЛЯ ЖИЗНИ"</t>
  </si>
  <si>
    <t>Региональный проект "Жилье"</t>
  </si>
  <si>
    <t>-</t>
  </si>
  <si>
    <t>1.2.</t>
  </si>
  <si>
    <t>1.1.</t>
  </si>
  <si>
    <t>2.1.</t>
  </si>
  <si>
    <t>3.1.</t>
  </si>
  <si>
    <t>3.2.</t>
  </si>
  <si>
    <t>3.3.</t>
  </si>
  <si>
    <t>План</t>
  </si>
  <si>
    <t xml:space="preserve">Факт </t>
  </si>
  <si>
    <t>Прогнозные данные кассовых выплат на 2025 год в рамках реализации национальных проектов Пыть-Ях на 01.04.2025</t>
  </si>
  <si>
    <t>Региональный проект "Модернизация коммунальной инфраструктуры "*</t>
  </si>
  <si>
    <t>* Информация не предоставлена</t>
  </si>
  <si>
    <t>Наименование проектов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</si>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</sst>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#,##0.0"/>
    <numFmt numFmtId="166" formatCode="#,##0.0_ ;\-#,##0.0\ "/>
    <numFmt numFmtId="167" formatCode="#,##0.00_ ;\-#,##0.00\ "/>
    <numFmt numFmtId="168" formatCode="_-* #,##0.0\ _₽_-;\-* #,##0.0\ _₽_-;_-* &quot;-&quot;?\ _₽_-;_-@_-"/>
  </numFmts>
  <fonts count="2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Down"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3">
    <xf numFmtId="0" fontId="0" fillId="0" borderId="0"/>
    <xf numFmtId="0" fontId="9" fillId="0" borderId="0"/>
    <xf numFmtId="0" fontId="9" fillId="0" borderId="0"/>
    <xf numFmtId="0" fontId="8" fillId="0" borderId="0"/>
    <xf numFmtId="0" fontId="8" fillId="0" borderId="0"/>
    <xf numFmtId="43" fontId="11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 applyNumberFormat="1" applyFont="1"/>
    <xf numFmtId="0" fontId="16" fillId="0" borderId="0" xfId="0" applyNumberFormat="1" applyFont="1"/>
    <xf numFmtId="2" fontId="15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center" vertical="center"/>
    </xf>
    <xf numFmtId="0" fontId="15" fillId="0" borderId="15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9" fontId="14" fillId="0" borderId="1" xfId="0" applyNumberFormat="1" applyFont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4" fontId="18" fillId="2" borderId="1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 applyProtection="1">
      <alignment horizontal="center" vertical="center"/>
      <protection locked="0"/>
    </xf>
    <xf numFmtId="165" fontId="14" fillId="0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/>
    <xf numFmtId="0" fontId="15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1" xfId="5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0" fontId="16" fillId="2" borderId="0" xfId="0" applyNumberFormat="1" applyFont="1" applyFill="1"/>
    <xf numFmtId="0" fontId="17" fillId="2" borderId="1" xfId="0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14" fillId="0" borderId="0" xfId="0" applyNumberFormat="1" applyFont="1"/>
    <xf numFmtId="43" fontId="15" fillId="2" borderId="1" xfId="5" applyFont="1" applyFill="1" applyBorder="1" applyAlignment="1">
      <alignment horizontal="center" vertical="center" wrapText="1"/>
    </xf>
    <xf numFmtId="165" fontId="14" fillId="0" borderId="0" xfId="0" applyNumberFormat="1" applyFont="1"/>
    <xf numFmtId="0" fontId="15" fillId="2" borderId="1" xfId="0" applyNumberFormat="1" applyFont="1" applyFill="1" applyBorder="1" applyAlignment="1">
      <alignment horizontal="center" vertical="center" wrapText="1"/>
    </xf>
    <xf numFmtId="0" fontId="15" fillId="2" borderId="15" xfId="0" applyNumberFormat="1" applyFont="1" applyFill="1" applyBorder="1" applyAlignment="1">
      <alignment horizontal="center" vertical="center"/>
    </xf>
    <xf numFmtId="43" fontId="15" fillId="2" borderId="15" xfId="5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left" vertical="center" wrapText="1"/>
    </xf>
    <xf numFmtId="0" fontId="22" fillId="2" borderId="16" xfId="0" applyFont="1" applyFill="1" applyBorder="1" applyAlignment="1">
      <alignment horizontal="left" vertical="center" wrapText="1"/>
    </xf>
    <xf numFmtId="43" fontId="14" fillId="2" borderId="1" xfId="5" applyFont="1" applyFill="1" applyBorder="1" applyAlignment="1">
      <alignment horizontal="center" vertical="center" wrapText="1"/>
    </xf>
    <xf numFmtId="43" fontId="14" fillId="2" borderId="15" xfId="5" applyFont="1" applyFill="1" applyBorder="1" applyAlignment="1">
      <alignment horizontal="center" vertical="center" wrapText="1"/>
    </xf>
    <xf numFmtId="43" fontId="14" fillId="3" borderId="15" xfId="5" applyFont="1" applyFill="1" applyBorder="1" applyAlignment="1">
      <alignment horizontal="center" vertical="center" wrapText="1"/>
    </xf>
    <xf numFmtId="43" fontId="14" fillId="3" borderId="1" xfId="5" applyFont="1" applyFill="1" applyBorder="1" applyAlignment="1">
      <alignment horizontal="center" vertical="center" wrapText="1"/>
    </xf>
    <xf numFmtId="16" fontId="15" fillId="2" borderId="15" xfId="0" applyNumberFormat="1" applyFont="1" applyFill="1" applyBorder="1" applyAlignment="1">
      <alignment horizontal="center" vertical="center"/>
    </xf>
    <xf numFmtId="166" fontId="15" fillId="2" borderId="15" xfId="5" applyNumberFormat="1" applyFont="1" applyFill="1" applyBorder="1" applyAlignment="1">
      <alignment horizontal="center" vertical="center" wrapText="1"/>
    </xf>
    <xf numFmtId="166" fontId="15" fillId="2" borderId="1" xfId="5" applyNumberFormat="1" applyFont="1" applyFill="1" applyBorder="1" applyAlignment="1">
      <alignment horizontal="center" vertical="center" wrapText="1"/>
    </xf>
    <xf numFmtId="166" fontId="14" fillId="2" borderId="15" xfId="5" applyNumberFormat="1" applyFont="1" applyFill="1" applyBorder="1" applyAlignment="1">
      <alignment horizontal="center" vertical="center" wrapText="1"/>
    </xf>
    <xf numFmtId="166" fontId="14" fillId="2" borderId="1" xfId="5" applyNumberFormat="1" applyFont="1" applyFill="1" applyBorder="1" applyAlignment="1">
      <alignment horizontal="center" vertical="center" wrapText="1"/>
    </xf>
    <xf numFmtId="166" fontId="14" fillId="3" borderId="15" xfId="5" applyNumberFormat="1" applyFont="1" applyFill="1" applyBorder="1" applyAlignment="1">
      <alignment horizontal="center" vertical="center" wrapText="1"/>
    </xf>
    <xf numFmtId="166" fontId="14" fillId="3" borderId="1" xfId="5" applyNumberFormat="1" applyFont="1" applyFill="1" applyBorder="1" applyAlignment="1">
      <alignment horizontal="center" vertical="center" wrapText="1"/>
    </xf>
    <xf numFmtId="0" fontId="15" fillId="2" borderId="15" xfId="5" applyNumberFormat="1" applyFont="1" applyFill="1" applyBorder="1" applyAlignment="1">
      <alignment horizontal="center" vertical="center" wrapText="1"/>
    </xf>
    <xf numFmtId="167" fontId="15" fillId="2" borderId="1" xfId="5" applyNumberFormat="1" applyFont="1" applyFill="1" applyBorder="1" applyAlignment="1">
      <alignment horizontal="center" vertical="center" wrapText="1"/>
    </xf>
    <xf numFmtId="168" fontId="15" fillId="2" borderId="15" xfId="5" applyNumberFormat="1" applyFont="1" applyFill="1" applyBorder="1" applyAlignment="1">
      <alignment horizontal="center" vertical="center" wrapText="1"/>
    </xf>
    <xf numFmtId="168" fontId="15" fillId="2" borderId="1" xfId="5" applyNumberFormat="1" applyFont="1" applyFill="1" applyBorder="1" applyAlignment="1">
      <alignment horizontal="center" vertical="center" wrapText="1"/>
    </xf>
    <xf numFmtId="168" fontId="14" fillId="2" borderId="15" xfId="5" applyNumberFormat="1" applyFont="1" applyFill="1" applyBorder="1" applyAlignment="1">
      <alignment horizontal="center" vertical="center" wrapText="1"/>
    </xf>
    <xf numFmtId="168" fontId="14" fillId="2" borderId="1" xfId="5" applyNumberFormat="1" applyFont="1" applyFill="1" applyBorder="1" applyAlignment="1">
      <alignment horizontal="center" vertical="center" wrapText="1"/>
    </xf>
    <xf numFmtId="168" fontId="14" fillId="3" borderId="15" xfId="5" applyNumberFormat="1" applyFont="1" applyFill="1" applyBorder="1" applyAlignment="1">
      <alignment horizontal="center" vertical="center" wrapText="1"/>
    </xf>
    <xf numFmtId="168" fontId="14" fillId="3" borderId="1" xfId="5" applyNumberFormat="1" applyFont="1" applyFill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9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right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/>
    </xf>
    <xf numFmtId="0" fontId="15" fillId="0" borderId="14" xfId="0" applyNumberFormat="1" applyFont="1" applyBorder="1" applyAlignment="1">
      <alignment horizontal="center" vertical="center"/>
    </xf>
    <xf numFmtId="0" fontId="15" fillId="0" borderId="15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 wrapText="1"/>
    </xf>
    <xf numFmtId="0" fontId="14" fillId="0" borderId="14" xfId="0" applyNumberFormat="1" applyFont="1" applyBorder="1" applyAlignment="1">
      <alignment horizontal="center" vertical="center" wrapText="1"/>
    </xf>
    <xf numFmtId="0" fontId="14" fillId="0" borderId="15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right" vertical="center" wrapText="1"/>
    </xf>
    <xf numFmtId="0" fontId="14" fillId="0" borderId="0" xfId="0" applyNumberFormat="1" applyFont="1" applyAlignment="1">
      <alignment horizontal="right" vertical="center"/>
    </xf>
  </cellXfs>
  <cellStyles count="103">
    <cellStyle name="Обычный" xfId="0" builtinId="0"/>
    <cellStyle name="Обычный 10" xfId="12"/>
    <cellStyle name="Обычный 2" xfId="1"/>
    <cellStyle name="Обычный 2 2" xfId="3"/>
    <cellStyle name="Обычный 2 2 2" xfId="21"/>
    <cellStyle name="Обычный 2 2 3" xfId="16"/>
    <cellStyle name="Обычный 2 2 4" xfId="61"/>
    <cellStyle name="Обычный 2 2 5" xfId="39"/>
    <cellStyle name="Обычный 2 2 6" xfId="83"/>
    <cellStyle name="Обычный 2 3" xfId="6"/>
    <cellStyle name="Обычный 2 3 2" xfId="19"/>
    <cellStyle name="Обычный 2 3 3" xfId="64"/>
    <cellStyle name="Обычный 2 3 4" xfId="42"/>
    <cellStyle name="Обычный 2 3 5" xfId="86"/>
    <cellStyle name="Обычный 2 4" xfId="8"/>
    <cellStyle name="Обычный 2 4 2" xfId="66"/>
    <cellStyle name="Обычный 2 4 3" xfId="44"/>
    <cellStyle name="Обычный 2 4 4" xfId="88"/>
    <cellStyle name="Обычный 2 5" xfId="2"/>
    <cellStyle name="Обычный 2 5 2" xfId="4"/>
    <cellStyle name="Обычный 2 5 2 2" xfId="62"/>
    <cellStyle name="Обычный 2 5 2 3" xfId="40"/>
    <cellStyle name="Обычный 2 5 2 4" xfId="84"/>
    <cellStyle name="Обычный 2 5 3" xfId="7"/>
    <cellStyle name="Обычный 2 5 3 2" xfId="65"/>
    <cellStyle name="Обычный 2 5 3 3" xfId="43"/>
    <cellStyle name="Обычный 2 5 3 4" xfId="87"/>
    <cellStyle name="Обычный 2 5 4" xfId="9"/>
    <cellStyle name="Обычный 2 5 4 2" xfId="67"/>
    <cellStyle name="Обычный 2 5 4 3" xfId="45"/>
    <cellStyle name="Обычный 2 5 4 4" xfId="89"/>
    <cellStyle name="Обычный 2 5 5" xfId="60"/>
    <cellStyle name="Обычный 2 5 6" xfId="38"/>
    <cellStyle name="Обычный 2 5 7" xfId="82"/>
    <cellStyle name="Обычный 2 6" xfId="14"/>
    <cellStyle name="Обычный 2 7" xfId="59"/>
    <cellStyle name="Обычный 2 8" xfId="37"/>
    <cellStyle name="Обычный 2 9" xfId="81"/>
    <cellStyle name="Обычный 3" xfId="11"/>
    <cellStyle name="Обычный 3 2" xfId="13"/>
    <cellStyle name="Обычный 4" xfId="15"/>
    <cellStyle name="Обычный 4 2" xfId="20"/>
    <cellStyle name="Обычный 4 2 2" xfId="27"/>
    <cellStyle name="Обычный 4 2 2 2" xfId="32"/>
    <cellStyle name="Обычный 4 2 2 2 2" xfId="76"/>
    <cellStyle name="Обычный 4 2 2 2 3" xfId="54"/>
    <cellStyle name="Обычный 4 2 2 2 4" xfId="98"/>
    <cellStyle name="Обычный 4 2 2 3" xfId="36"/>
    <cellStyle name="Обычный 4 2 2 3 2" xfId="80"/>
    <cellStyle name="Обычный 4 2 2 3 3" xfId="58"/>
    <cellStyle name="Обычный 4 2 2 3 4" xfId="102"/>
    <cellStyle name="Обычный 4 2 2 4" xfId="72"/>
    <cellStyle name="Обычный 4 2 2 5" xfId="50"/>
    <cellStyle name="Обычный 4 2 2 6" xfId="94"/>
    <cellStyle name="Обычный 4 2 3" xfId="30"/>
    <cellStyle name="Обычный 4 2 3 2" xfId="74"/>
    <cellStyle name="Обычный 4 2 3 3" xfId="52"/>
    <cellStyle name="Обычный 4 2 3 4" xfId="96"/>
    <cellStyle name="Обычный 4 2 4" xfId="34"/>
    <cellStyle name="Обычный 4 2 4 2" xfId="78"/>
    <cellStyle name="Обычный 4 2 4 3" xfId="56"/>
    <cellStyle name="Обычный 4 2 4 4" xfId="100"/>
    <cellStyle name="Обычный 4 2 5" xfId="70"/>
    <cellStyle name="Обычный 4 2 6" xfId="48"/>
    <cellStyle name="Обычный 4 2 7" xfId="92"/>
    <cellStyle name="Обычный 4 3" xfId="25"/>
    <cellStyle name="Обычный 4 3 2" xfId="31"/>
    <cellStyle name="Обычный 4 3 2 2" xfId="75"/>
    <cellStyle name="Обычный 4 3 2 3" xfId="53"/>
    <cellStyle name="Обычный 4 3 2 4" xfId="97"/>
    <cellStyle name="Обычный 4 3 3" xfId="35"/>
    <cellStyle name="Обычный 4 3 3 2" xfId="79"/>
    <cellStyle name="Обычный 4 3 3 3" xfId="57"/>
    <cellStyle name="Обычный 4 3 3 4" xfId="101"/>
    <cellStyle name="Обычный 4 3 4" xfId="71"/>
    <cellStyle name="Обычный 4 3 5" xfId="49"/>
    <cellStyle name="Обычный 4 3 6" xfId="93"/>
    <cellStyle name="Обычный 4 4" xfId="29"/>
    <cellStyle name="Обычный 4 4 2" xfId="73"/>
    <cellStyle name="Обычный 4 4 3" xfId="51"/>
    <cellStyle name="Обычный 4 4 4" xfId="95"/>
    <cellStyle name="Обычный 4 5" xfId="33"/>
    <cellStyle name="Обычный 4 5 2" xfId="77"/>
    <cellStyle name="Обычный 4 5 3" xfId="55"/>
    <cellStyle name="Обычный 4 5 4" xfId="99"/>
    <cellStyle name="Обычный 4 6" xfId="69"/>
    <cellStyle name="Обычный 4 7" xfId="47"/>
    <cellStyle name="Обычный 4 8" xfId="91"/>
    <cellStyle name="Обычный 5" xfId="18"/>
    <cellStyle name="Обычный 6" xfId="17"/>
    <cellStyle name="Обычный 6 2" xfId="26"/>
    <cellStyle name="Обычный 7" xfId="22"/>
    <cellStyle name="Обычный 7 2" xfId="28"/>
    <cellStyle name="Обычный 8" xfId="24"/>
    <cellStyle name="Обычный 9" xfId="23"/>
    <cellStyle name="Финансовый" xfId="5" builtinId="3"/>
    <cellStyle name="Финансовый 2" xfId="10"/>
    <cellStyle name="Финансовый 2 2" xfId="68"/>
    <cellStyle name="Финансовый 2 3" xfId="46"/>
    <cellStyle name="Финансовый 2 4" xfId="90"/>
    <cellStyle name="Финансовый 3" xfId="63"/>
    <cellStyle name="Финансовый 4" xfId="41"/>
    <cellStyle name="Финансовый 5" xfId="85"/>
  </cellStyles>
  <dxfs count="5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colors>
    <mruColors>
      <color rgb="FFFFE6CD"/>
      <color rgb="FFFFDEBD"/>
      <color rgb="FFFFD3A7"/>
      <color rgb="FFFFCC99"/>
      <color rgb="FFFFFFCC"/>
      <color rgb="FFCCECFF"/>
      <color rgb="FFFFD9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zoomScaleNormal="100" workbookViewId="0">
      <selection activeCell="B19" sqref="B19"/>
    </sheetView>
  </sheetViews>
  <sheetFormatPr defaultColWidth="9.140625" defaultRowHeight="12.75" x14ac:dyDescent="0.2"/>
  <cols>
    <col min="1" max="1" width="3.5703125" style="1" bestFit="1" customWidth="1"/>
    <col min="2" max="2" width="44.5703125" style="1" customWidth="1"/>
    <col min="3" max="4" width="0.140625" style="1" hidden="1" customWidth="1"/>
    <col min="5" max="5" width="8.140625" style="1" bestFit="1" customWidth="1"/>
    <col min="6" max="8" width="4.42578125" style="1" bestFit="1" customWidth="1"/>
    <col min="9" max="9" width="8" style="1" bestFit="1" customWidth="1"/>
    <col min="10" max="10" width="7.7109375" style="1" bestFit="1" customWidth="1"/>
    <col min="11" max="11" width="10.7109375" style="1" customWidth="1"/>
    <col min="12" max="23" width="4.42578125" style="1" bestFit="1" customWidth="1"/>
    <col min="24" max="16384" width="9.140625" style="1"/>
  </cols>
  <sheetData>
    <row r="1" spans="1:23" ht="118.5" customHeight="1" x14ac:dyDescent="0.2">
      <c r="R1" s="81" t="s">
        <v>41</v>
      </c>
      <c r="S1" s="81"/>
      <c r="T1" s="81"/>
      <c r="U1" s="81"/>
      <c r="V1" s="81"/>
      <c r="W1" s="81"/>
    </row>
    <row r="2" spans="1:23" ht="15" customHeight="1" x14ac:dyDescent="0.2">
      <c r="A2" s="79" t="s">
        <v>35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</row>
    <row r="3" spans="1:23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</row>
    <row r="4" spans="1:23" ht="12.75" customHeight="1" x14ac:dyDescent="0.2">
      <c r="A4" s="86" t="s">
        <v>0</v>
      </c>
      <c r="B4" s="89" t="s">
        <v>6</v>
      </c>
      <c r="C4" s="92" t="s">
        <v>1</v>
      </c>
      <c r="D4" s="92" t="s">
        <v>2</v>
      </c>
      <c r="E4" s="70" t="s">
        <v>8</v>
      </c>
      <c r="F4" s="71"/>
      <c r="G4" s="71"/>
      <c r="H4" s="72"/>
      <c r="I4" s="70" t="s">
        <v>34</v>
      </c>
      <c r="J4" s="71"/>
      <c r="K4" s="70" t="s">
        <v>36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2"/>
    </row>
    <row r="5" spans="1:23" x14ac:dyDescent="0.2">
      <c r="A5" s="87"/>
      <c r="B5" s="90"/>
      <c r="C5" s="92"/>
      <c r="D5" s="92"/>
      <c r="E5" s="73"/>
      <c r="F5" s="74"/>
      <c r="G5" s="74"/>
      <c r="H5" s="75"/>
      <c r="I5" s="73"/>
      <c r="J5" s="74"/>
      <c r="K5" s="73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5"/>
    </row>
    <row r="6" spans="1:23" x14ac:dyDescent="0.2">
      <c r="A6" s="87"/>
      <c r="B6" s="90"/>
      <c r="C6" s="92"/>
      <c r="D6" s="92"/>
      <c r="E6" s="73"/>
      <c r="F6" s="74"/>
      <c r="G6" s="74"/>
      <c r="H6" s="75"/>
      <c r="I6" s="73"/>
      <c r="J6" s="74"/>
      <c r="K6" s="73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5"/>
    </row>
    <row r="7" spans="1:23" x14ac:dyDescent="0.2">
      <c r="A7" s="87"/>
      <c r="B7" s="90"/>
      <c r="C7" s="92"/>
      <c r="D7" s="92"/>
      <c r="E7" s="73"/>
      <c r="F7" s="74"/>
      <c r="G7" s="74"/>
      <c r="H7" s="75"/>
      <c r="I7" s="73"/>
      <c r="J7" s="74"/>
      <c r="K7" s="76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8"/>
    </row>
    <row r="8" spans="1:23" ht="12.75" customHeight="1" x14ac:dyDescent="0.2">
      <c r="A8" s="87"/>
      <c r="B8" s="90"/>
      <c r="C8" s="92"/>
      <c r="D8" s="92"/>
      <c r="E8" s="76"/>
      <c r="F8" s="77"/>
      <c r="G8" s="77"/>
      <c r="H8" s="78"/>
      <c r="I8" s="76"/>
      <c r="J8" s="77"/>
      <c r="K8" s="93" t="s">
        <v>11</v>
      </c>
      <c r="L8" s="83" t="s">
        <v>37</v>
      </c>
      <c r="M8" s="84"/>
      <c r="N8" s="85"/>
      <c r="O8" s="83" t="s">
        <v>38</v>
      </c>
      <c r="P8" s="84"/>
      <c r="Q8" s="85"/>
      <c r="R8" s="83" t="s">
        <v>39</v>
      </c>
      <c r="S8" s="84"/>
      <c r="T8" s="85"/>
      <c r="U8" s="83" t="s">
        <v>40</v>
      </c>
      <c r="V8" s="84"/>
      <c r="W8" s="85"/>
    </row>
    <row r="9" spans="1:23" x14ac:dyDescent="0.2">
      <c r="A9" s="88"/>
      <c r="B9" s="91"/>
      <c r="C9" s="92"/>
      <c r="D9" s="92"/>
      <c r="E9" s="2" t="s">
        <v>7</v>
      </c>
      <c r="F9" s="3" t="s">
        <v>9</v>
      </c>
      <c r="G9" s="3" t="s">
        <v>10</v>
      </c>
      <c r="H9" s="3" t="s">
        <v>3</v>
      </c>
      <c r="I9" s="4" t="s">
        <v>7</v>
      </c>
      <c r="J9" s="5" t="s">
        <v>4</v>
      </c>
      <c r="K9" s="94"/>
      <c r="L9" s="25" t="s">
        <v>9</v>
      </c>
      <c r="M9" s="25" t="s">
        <v>10</v>
      </c>
      <c r="N9" s="25" t="s">
        <v>3</v>
      </c>
      <c r="O9" s="25" t="s">
        <v>9</v>
      </c>
      <c r="P9" s="25" t="s">
        <v>10</v>
      </c>
      <c r="Q9" s="25" t="s">
        <v>3</v>
      </c>
      <c r="R9" s="25" t="s">
        <v>9</v>
      </c>
      <c r="S9" s="25" t="s">
        <v>10</v>
      </c>
      <c r="T9" s="25" t="s">
        <v>3</v>
      </c>
      <c r="U9" s="25" t="s">
        <v>9</v>
      </c>
      <c r="V9" s="25" t="s">
        <v>10</v>
      </c>
      <c r="W9" s="25" t="s">
        <v>3</v>
      </c>
    </row>
    <row r="10" spans="1:23" x14ac:dyDescent="0.2">
      <c r="A10" s="6">
        <v>1</v>
      </c>
      <c r="B10" s="39" t="s">
        <v>13</v>
      </c>
      <c r="C10" s="7">
        <v>0.75</v>
      </c>
      <c r="D10" s="7"/>
      <c r="E10" s="8">
        <f>SUM(F10:H10)</f>
        <v>0</v>
      </c>
      <c r="F10" s="9"/>
      <c r="G10" s="10"/>
      <c r="H10" s="9"/>
      <c r="I10" s="11"/>
      <c r="J10" s="12" t="e">
        <f>I10/E10*100</f>
        <v>#DIV/0!</v>
      </c>
      <c r="K10" s="21">
        <f t="shared" ref="K10:K30" si="0">SUM(L10:W10)</f>
        <v>0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23" ht="25.5" x14ac:dyDescent="0.2">
      <c r="A11" s="6">
        <v>2</v>
      </c>
      <c r="B11" s="33" t="s">
        <v>14</v>
      </c>
      <c r="C11" s="13"/>
      <c r="D11" s="13"/>
      <c r="E11" s="8">
        <f>SUM(F11:H11)</f>
        <v>0</v>
      </c>
      <c r="F11" s="9"/>
      <c r="G11" s="10"/>
      <c r="H11" s="9"/>
      <c r="I11" s="14"/>
      <c r="J11" s="15" t="e">
        <f t="shared" ref="J11:J29" si="1">I11/E11*100</f>
        <v>#DIV/0!</v>
      </c>
      <c r="K11" s="23">
        <f t="shared" si="0"/>
        <v>0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</row>
    <row r="12" spans="1:23" x14ac:dyDescent="0.2">
      <c r="A12" s="6">
        <v>3</v>
      </c>
      <c r="B12" s="33" t="s">
        <v>17</v>
      </c>
      <c r="C12" s="7"/>
      <c r="D12" s="7"/>
      <c r="E12" s="8">
        <f t="shared" ref="E12:E13" si="2">SUM(F12:H12)</f>
        <v>0</v>
      </c>
      <c r="F12" s="9"/>
      <c r="G12" s="10"/>
      <c r="H12" s="9"/>
      <c r="I12" s="14"/>
      <c r="J12" s="15" t="e">
        <f t="shared" ref="J12:J13" si="3">I12/E12*100</f>
        <v>#DIV/0!</v>
      </c>
      <c r="K12" s="23">
        <f t="shared" si="0"/>
        <v>0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</row>
    <row r="13" spans="1:23" ht="25.5" x14ac:dyDescent="0.2">
      <c r="A13" s="6">
        <v>4</v>
      </c>
      <c r="B13" s="33" t="s">
        <v>18</v>
      </c>
      <c r="C13" s="7"/>
      <c r="D13" s="7"/>
      <c r="E13" s="8">
        <f t="shared" si="2"/>
        <v>0</v>
      </c>
      <c r="F13" s="9"/>
      <c r="G13" s="10"/>
      <c r="H13" s="9"/>
      <c r="I13" s="14"/>
      <c r="J13" s="15" t="e">
        <f t="shared" si="3"/>
        <v>#DIV/0!</v>
      </c>
      <c r="K13" s="23">
        <f t="shared" si="0"/>
        <v>0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</row>
    <row r="14" spans="1:23" x14ac:dyDescent="0.2">
      <c r="A14" s="6">
        <v>5</v>
      </c>
      <c r="B14" s="33" t="s">
        <v>15</v>
      </c>
      <c r="C14" s="13"/>
      <c r="D14" s="13"/>
      <c r="E14" s="8">
        <f>SUM(F14:H14)</f>
        <v>0</v>
      </c>
      <c r="F14" s="9"/>
      <c r="G14" s="10"/>
      <c r="H14" s="9"/>
      <c r="I14" s="14"/>
      <c r="J14" s="15" t="e">
        <f t="shared" si="1"/>
        <v>#DIV/0!</v>
      </c>
      <c r="K14" s="23">
        <f t="shared" si="0"/>
        <v>0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</row>
    <row r="15" spans="1:23" ht="25.5" x14ac:dyDescent="0.2">
      <c r="A15" s="6">
        <v>6</v>
      </c>
      <c r="B15" s="33" t="s">
        <v>16</v>
      </c>
      <c r="C15" s="13"/>
      <c r="D15" s="13"/>
      <c r="E15" s="8">
        <f>SUM(F15:H15)</f>
        <v>0</v>
      </c>
      <c r="F15" s="9"/>
      <c r="G15" s="10"/>
      <c r="H15" s="9"/>
      <c r="I15" s="14"/>
      <c r="J15" s="15" t="e">
        <f t="shared" si="1"/>
        <v>#DIV/0!</v>
      </c>
      <c r="K15" s="23">
        <f t="shared" si="0"/>
        <v>0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</row>
    <row r="16" spans="1:23" x14ac:dyDescent="0.2">
      <c r="A16" s="6">
        <v>7</v>
      </c>
      <c r="B16" s="33" t="s">
        <v>20</v>
      </c>
      <c r="C16" s="7"/>
      <c r="D16" s="13"/>
      <c r="E16" s="8">
        <f t="shared" ref="E16:E17" si="4">SUM(F16:H16)</f>
        <v>0</v>
      </c>
      <c r="F16" s="9"/>
      <c r="G16" s="10"/>
      <c r="H16" s="9"/>
      <c r="I16" s="14"/>
      <c r="J16" s="15" t="e">
        <f t="shared" ref="J16:J21" si="5">I16/E16*100</f>
        <v>#DIV/0!</v>
      </c>
      <c r="K16" s="23">
        <f t="shared" si="0"/>
        <v>0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3" s="38" customFormat="1" ht="25.5" x14ac:dyDescent="0.2">
      <c r="A17" s="32">
        <v>8</v>
      </c>
      <c r="B17" s="33" t="s">
        <v>21</v>
      </c>
      <c r="C17" s="34"/>
      <c r="D17" s="34"/>
      <c r="E17" s="8">
        <f t="shared" si="4"/>
        <v>0</v>
      </c>
      <c r="F17" s="35"/>
      <c r="G17" s="36"/>
      <c r="H17" s="35"/>
      <c r="I17" s="37"/>
      <c r="J17" s="15" t="e">
        <f t="shared" si="5"/>
        <v>#DIV/0!</v>
      </c>
      <c r="K17" s="23">
        <f t="shared" si="0"/>
        <v>0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 x14ac:dyDescent="0.2">
      <c r="A18" s="6">
        <v>9</v>
      </c>
      <c r="B18" s="33" t="s">
        <v>26</v>
      </c>
      <c r="C18" s="7"/>
      <c r="D18" s="7"/>
      <c r="E18" s="8">
        <f t="shared" ref="E18:E19" si="6">SUM(F18:H18)</f>
        <v>0</v>
      </c>
      <c r="F18" s="9"/>
      <c r="G18" s="10"/>
      <c r="H18" s="9"/>
      <c r="I18" s="14"/>
      <c r="J18" s="15" t="e">
        <f t="shared" si="5"/>
        <v>#DIV/0!</v>
      </c>
      <c r="K18" s="23">
        <f t="shared" si="0"/>
        <v>0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</row>
    <row r="19" spans="1:23" ht="38.25" x14ac:dyDescent="0.2">
      <c r="A19" s="6">
        <v>10</v>
      </c>
      <c r="B19" s="33" t="s">
        <v>27</v>
      </c>
      <c r="C19" s="13"/>
      <c r="D19" s="13"/>
      <c r="E19" s="8">
        <f t="shared" si="6"/>
        <v>0</v>
      </c>
      <c r="F19" s="9"/>
      <c r="G19" s="10"/>
      <c r="H19" s="9"/>
      <c r="I19" s="14"/>
      <c r="J19" s="15" t="e">
        <f t="shared" si="5"/>
        <v>#DIV/0!</v>
      </c>
      <c r="K19" s="23">
        <f t="shared" si="0"/>
        <v>0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</row>
    <row r="20" spans="1:23" x14ac:dyDescent="0.2">
      <c r="A20" s="6">
        <v>11</v>
      </c>
      <c r="B20" s="40" t="s">
        <v>25</v>
      </c>
      <c r="C20" s="7">
        <v>1</v>
      </c>
      <c r="D20" s="7"/>
      <c r="E20" s="8">
        <f t="shared" ref="E20" si="7">SUM(F20:H20)</f>
        <v>0</v>
      </c>
      <c r="F20" s="9"/>
      <c r="G20" s="10"/>
      <c r="H20" s="9"/>
      <c r="I20" s="14"/>
      <c r="J20" s="15" t="e">
        <f t="shared" si="5"/>
        <v>#DIV/0!</v>
      </c>
      <c r="K20" s="23">
        <f t="shared" si="0"/>
        <v>0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</row>
    <row r="21" spans="1:23" x14ac:dyDescent="0.2">
      <c r="A21" s="6">
        <v>12</v>
      </c>
      <c r="B21" s="33" t="s">
        <v>22</v>
      </c>
      <c r="C21" s="13"/>
      <c r="D21" s="13"/>
      <c r="E21" s="8">
        <f t="shared" ref="E21" si="8">SUM(F21:H21)</f>
        <v>0</v>
      </c>
      <c r="F21" s="9"/>
      <c r="G21" s="10"/>
      <c r="H21" s="9"/>
      <c r="I21" s="14"/>
      <c r="J21" s="15" t="e">
        <f t="shared" si="5"/>
        <v>#DIV/0!</v>
      </c>
      <c r="K21" s="23">
        <f t="shared" si="0"/>
        <v>0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</row>
    <row r="22" spans="1:23" ht="25.5" x14ac:dyDescent="0.2">
      <c r="A22" s="6">
        <v>13</v>
      </c>
      <c r="B22" s="33" t="s">
        <v>33</v>
      </c>
      <c r="C22" s="13"/>
      <c r="D22" s="13"/>
      <c r="E22" s="8">
        <f t="shared" ref="E22" si="9">SUM(F22:H22)</f>
        <v>0</v>
      </c>
      <c r="F22" s="9"/>
      <c r="G22" s="10"/>
      <c r="H22" s="9"/>
      <c r="I22" s="14"/>
      <c r="J22" s="15" t="e">
        <f t="shared" si="1"/>
        <v>#DIV/0!</v>
      </c>
      <c r="K22" s="23">
        <f t="shared" si="0"/>
        <v>0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</row>
    <row r="23" spans="1:23" x14ac:dyDescent="0.2">
      <c r="A23" s="6">
        <v>14</v>
      </c>
      <c r="B23" s="41" t="s">
        <v>30</v>
      </c>
      <c r="C23" s="13"/>
      <c r="D23" s="13"/>
      <c r="E23" s="8">
        <f t="shared" ref="E23" si="10">SUM(F23:H23)</f>
        <v>0</v>
      </c>
      <c r="F23" s="9"/>
      <c r="G23" s="10"/>
      <c r="H23" s="9"/>
      <c r="I23" s="14"/>
      <c r="J23" s="15" t="e">
        <f t="shared" ref="J23:J28" si="11">I23/E23*100</f>
        <v>#DIV/0!</v>
      </c>
      <c r="K23" s="23">
        <f t="shared" si="0"/>
        <v>0</v>
      </c>
      <c r="L23" s="20"/>
      <c r="M23" s="20"/>
      <c r="N23" s="29"/>
      <c r="O23" s="20"/>
      <c r="P23" s="20"/>
      <c r="Q23" s="29"/>
      <c r="R23" s="20"/>
      <c r="S23" s="20"/>
      <c r="T23" s="29"/>
      <c r="U23" s="20"/>
      <c r="V23" s="20"/>
      <c r="W23" s="29"/>
    </row>
    <row r="24" spans="1:23" ht="25.5" x14ac:dyDescent="0.2">
      <c r="A24" s="6">
        <v>15</v>
      </c>
      <c r="B24" s="40" t="s">
        <v>23</v>
      </c>
      <c r="C24" s="7"/>
      <c r="D24" s="7"/>
      <c r="E24" s="8">
        <f t="shared" ref="E24" si="12">SUM(F24:H24)</f>
        <v>0</v>
      </c>
      <c r="F24" s="9"/>
      <c r="G24" s="10"/>
      <c r="H24" s="9"/>
      <c r="I24" s="14"/>
      <c r="J24" s="15" t="e">
        <f t="shared" si="11"/>
        <v>#DIV/0!</v>
      </c>
      <c r="K24" s="23">
        <f t="shared" si="0"/>
        <v>0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</row>
    <row r="25" spans="1:23" ht="25.5" x14ac:dyDescent="0.2">
      <c r="A25" s="6">
        <v>16</v>
      </c>
      <c r="B25" s="39" t="s">
        <v>29</v>
      </c>
      <c r="C25" s="7"/>
      <c r="D25" s="7"/>
      <c r="E25" s="8">
        <f t="shared" ref="E25:E28" si="13">SUM(F25:H25)</f>
        <v>0</v>
      </c>
      <c r="F25" s="9"/>
      <c r="G25" s="10"/>
      <c r="H25" s="9"/>
      <c r="I25" s="14"/>
      <c r="J25" s="15" t="e">
        <f t="shared" si="11"/>
        <v>#DIV/0!</v>
      </c>
      <c r="K25" s="23">
        <f t="shared" si="0"/>
        <v>0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</row>
    <row r="26" spans="1:23" x14ac:dyDescent="0.2">
      <c r="A26" s="6">
        <v>17</v>
      </c>
      <c r="B26" s="33" t="s">
        <v>28</v>
      </c>
      <c r="C26" s="7"/>
      <c r="D26" s="16"/>
      <c r="E26" s="8">
        <f t="shared" si="13"/>
        <v>0</v>
      </c>
      <c r="F26" s="9"/>
      <c r="G26" s="10"/>
      <c r="H26" s="9"/>
      <c r="I26" s="14"/>
      <c r="J26" s="15" t="e">
        <f t="shared" si="11"/>
        <v>#DIV/0!</v>
      </c>
      <c r="K26" s="23">
        <f t="shared" si="0"/>
        <v>0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</row>
    <row r="27" spans="1:23" ht="25.5" x14ac:dyDescent="0.2">
      <c r="A27" s="6">
        <v>18</v>
      </c>
      <c r="B27" s="33" t="s">
        <v>32</v>
      </c>
      <c r="C27" s="13"/>
      <c r="D27" s="13"/>
      <c r="E27" s="8">
        <f t="shared" si="13"/>
        <v>0</v>
      </c>
      <c r="F27" s="9"/>
      <c r="G27" s="10"/>
      <c r="H27" s="9"/>
      <c r="I27" s="14"/>
      <c r="J27" s="15" t="e">
        <f t="shared" si="11"/>
        <v>#DIV/0!</v>
      </c>
      <c r="K27" s="23">
        <f t="shared" si="0"/>
        <v>0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</row>
    <row r="28" spans="1:23" x14ac:dyDescent="0.2">
      <c r="A28" s="6">
        <v>19</v>
      </c>
      <c r="B28" s="42" t="s">
        <v>31</v>
      </c>
      <c r="C28" s="13"/>
      <c r="D28" s="13"/>
      <c r="E28" s="8">
        <f t="shared" si="13"/>
        <v>0</v>
      </c>
      <c r="F28" s="9"/>
      <c r="G28" s="10"/>
      <c r="H28" s="9"/>
      <c r="I28" s="14"/>
      <c r="J28" s="15" t="e">
        <f t="shared" si="11"/>
        <v>#DIV/0!</v>
      </c>
      <c r="K28" s="23">
        <f t="shared" si="0"/>
        <v>0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</row>
    <row r="29" spans="1:23" ht="25.5" customHeight="1" x14ac:dyDescent="0.2">
      <c r="A29" s="6">
        <v>20</v>
      </c>
      <c r="B29" s="40" t="s">
        <v>24</v>
      </c>
      <c r="C29" s="7">
        <v>0.97</v>
      </c>
      <c r="D29" s="7" t="s">
        <v>5</v>
      </c>
      <c r="E29" s="8">
        <f t="shared" ref="E29" si="14">SUM(F29:H29)</f>
        <v>0</v>
      </c>
      <c r="F29" s="9"/>
      <c r="G29" s="10"/>
      <c r="H29" s="9"/>
      <c r="I29" s="14"/>
      <c r="J29" s="15" t="e">
        <f t="shared" si="1"/>
        <v>#DIV/0!</v>
      </c>
      <c r="K29" s="23">
        <f t="shared" si="0"/>
        <v>0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</row>
    <row r="30" spans="1:23" ht="25.5" x14ac:dyDescent="0.2">
      <c r="A30" s="6">
        <v>21</v>
      </c>
      <c r="B30" s="33" t="s">
        <v>19</v>
      </c>
      <c r="C30" s="7"/>
      <c r="D30" s="7"/>
      <c r="E30" s="8">
        <f t="shared" ref="E30" si="15">SUM(F30:H30)</f>
        <v>0</v>
      </c>
      <c r="F30" s="9"/>
      <c r="G30" s="10"/>
      <c r="H30" s="9"/>
      <c r="I30" s="14"/>
      <c r="J30" s="15" t="e">
        <f t="shared" ref="J30" si="16">I30/E30*100</f>
        <v>#DIV/0!</v>
      </c>
      <c r="K30" s="23">
        <f t="shared" si="0"/>
        <v>0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</row>
    <row r="31" spans="1:23" x14ac:dyDescent="0.2">
      <c r="A31" s="82" t="s">
        <v>12</v>
      </c>
      <c r="B31" s="82"/>
      <c r="C31" s="17"/>
      <c r="D31" s="17"/>
      <c r="E31" s="18">
        <f>SUM(E10:E30)</f>
        <v>0</v>
      </c>
      <c r="F31" s="18">
        <f t="shared" ref="F31:I31" si="17">SUM(F10:F30)</f>
        <v>0</v>
      </c>
      <c r="G31" s="18">
        <f t="shared" si="17"/>
        <v>0</v>
      </c>
      <c r="H31" s="18">
        <f t="shared" si="17"/>
        <v>0</v>
      </c>
      <c r="I31" s="18">
        <f t="shared" si="17"/>
        <v>0</v>
      </c>
      <c r="J31" s="19" t="e">
        <f>I31/E31*100</f>
        <v>#DIV/0!</v>
      </c>
      <c r="K31" s="22">
        <f>SUM(K10:K30)</f>
        <v>0</v>
      </c>
      <c r="L31" s="31">
        <f>SUM(L10:L30)</f>
        <v>0</v>
      </c>
      <c r="M31" s="31">
        <f t="shared" ref="M31:N31" si="18">SUM(M10:M30)</f>
        <v>0</v>
      </c>
      <c r="N31" s="31">
        <f t="shared" si="18"/>
        <v>0</v>
      </c>
      <c r="O31" s="31">
        <f>SUM(O10:O30)</f>
        <v>0</v>
      </c>
      <c r="P31" s="31">
        <f t="shared" ref="P31:Q31" si="19">SUM(P10:P30)</f>
        <v>0</v>
      </c>
      <c r="Q31" s="31">
        <f t="shared" si="19"/>
        <v>0</v>
      </c>
      <c r="R31" s="31">
        <f>SUM(R10:R30)</f>
        <v>0</v>
      </c>
      <c r="S31" s="31">
        <f t="shared" ref="S31:T31" si="20">SUM(S10:S30)</f>
        <v>0</v>
      </c>
      <c r="T31" s="31">
        <f t="shared" si="20"/>
        <v>0</v>
      </c>
      <c r="U31" s="31">
        <f>SUM(U10:U30)</f>
        <v>0</v>
      </c>
      <c r="V31" s="31">
        <f t="shared" ref="V31:W31" si="21">SUM(V10:V30)</f>
        <v>0</v>
      </c>
      <c r="W31" s="31">
        <f t="shared" si="21"/>
        <v>0</v>
      </c>
    </row>
    <row r="33" spans="9:23" x14ac:dyDescent="0.2">
      <c r="I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</sheetData>
  <mergeCells count="15">
    <mergeCell ref="K4:W7"/>
    <mergeCell ref="A2:W3"/>
    <mergeCell ref="R1:W1"/>
    <mergeCell ref="A31:B31"/>
    <mergeCell ref="L8:N8"/>
    <mergeCell ref="A4:A9"/>
    <mergeCell ref="B4:B9"/>
    <mergeCell ref="C4:C9"/>
    <mergeCell ref="D4:D9"/>
    <mergeCell ref="E4:H8"/>
    <mergeCell ref="I4:J8"/>
    <mergeCell ref="K8:K9"/>
    <mergeCell ref="U8:W8"/>
    <mergeCell ref="R8:T8"/>
    <mergeCell ref="O8:Q8"/>
  </mergeCells>
  <conditionalFormatting sqref="J14:J15 J22 J29 J31">
    <cfRule type="cellIs" dxfId="50" priority="46" operator="greaterThan">
      <formula>50</formula>
    </cfRule>
    <cfRule type="cellIs" dxfId="49" priority="47" operator="between">
      <formula>15</formula>
      <formula>50</formula>
    </cfRule>
    <cfRule type="cellIs" dxfId="48" priority="48" operator="lessThan">
      <formula>15</formula>
    </cfRule>
  </conditionalFormatting>
  <conditionalFormatting sqref="J10:J11">
    <cfRule type="cellIs" dxfId="47" priority="52" operator="greaterThan">
      <formula>50</formula>
    </cfRule>
    <cfRule type="cellIs" dxfId="46" priority="53" operator="between">
      <formula>15</formula>
      <formula>50</formula>
    </cfRule>
    <cfRule type="cellIs" dxfId="45" priority="54" operator="lessThan">
      <formula>15</formula>
    </cfRule>
  </conditionalFormatting>
  <conditionalFormatting sqref="J12">
    <cfRule type="cellIs" dxfId="44" priority="43" operator="greaterThan">
      <formula>50</formula>
    </cfRule>
    <cfRule type="cellIs" dxfId="43" priority="44" operator="between">
      <formula>15</formula>
      <formula>50</formula>
    </cfRule>
    <cfRule type="cellIs" dxfId="42" priority="45" operator="lessThan">
      <formula>15</formula>
    </cfRule>
  </conditionalFormatting>
  <conditionalFormatting sqref="J13">
    <cfRule type="cellIs" dxfId="41" priority="40" operator="greaterThan">
      <formula>50</formula>
    </cfRule>
    <cfRule type="cellIs" dxfId="40" priority="41" operator="between">
      <formula>15</formula>
      <formula>50</formula>
    </cfRule>
    <cfRule type="cellIs" dxfId="39" priority="42" operator="lessThan">
      <formula>15</formula>
    </cfRule>
  </conditionalFormatting>
  <conditionalFormatting sqref="J16">
    <cfRule type="cellIs" dxfId="38" priority="37" operator="greaterThan">
      <formula>50</formula>
    </cfRule>
    <cfRule type="cellIs" dxfId="37" priority="38" operator="between">
      <formula>15</formula>
      <formula>50</formula>
    </cfRule>
    <cfRule type="cellIs" dxfId="36" priority="39" operator="lessThan">
      <formula>15</formula>
    </cfRule>
  </conditionalFormatting>
  <conditionalFormatting sqref="J17">
    <cfRule type="cellIs" dxfId="35" priority="34" operator="greaterThan">
      <formula>50</formula>
    </cfRule>
    <cfRule type="cellIs" dxfId="34" priority="35" operator="between">
      <formula>15</formula>
      <formula>50</formula>
    </cfRule>
    <cfRule type="cellIs" dxfId="33" priority="36" operator="lessThan">
      <formula>15</formula>
    </cfRule>
  </conditionalFormatting>
  <conditionalFormatting sqref="J18">
    <cfRule type="cellIs" dxfId="32" priority="31" operator="greaterThan">
      <formula>50</formula>
    </cfRule>
    <cfRule type="cellIs" dxfId="31" priority="32" operator="between">
      <formula>15</formula>
      <formula>50</formula>
    </cfRule>
    <cfRule type="cellIs" dxfId="30" priority="33" operator="lessThan">
      <formula>15</formula>
    </cfRule>
  </conditionalFormatting>
  <conditionalFormatting sqref="J19">
    <cfRule type="cellIs" dxfId="29" priority="28" operator="greaterThan">
      <formula>50</formula>
    </cfRule>
    <cfRule type="cellIs" dxfId="28" priority="29" operator="between">
      <formula>15</formula>
      <formula>50</formula>
    </cfRule>
    <cfRule type="cellIs" dxfId="27" priority="30" operator="lessThan">
      <formula>15</formula>
    </cfRule>
  </conditionalFormatting>
  <conditionalFormatting sqref="J20">
    <cfRule type="cellIs" dxfId="26" priority="25" operator="greaterThan">
      <formula>50</formula>
    </cfRule>
    <cfRule type="cellIs" dxfId="25" priority="26" operator="between">
      <formula>15</formula>
      <formula>50</formula>
    </cfRule>
    <cfRule type="cellIs" dxfId="24" priority="27" operator="lessThan">
      <formula>15</formula>
    </cfRule>
  </conditionalFormatting>
  <conditionalFormatting sqref="J21">
    <cfRule type="cellIs" dxfId="23" priority="22" operator="greaterThan">
      <formula>50</formula>
    </cfRule>
    <cfRule type="cellIs" dxfId="22" priority="23" operator="between">
      <formula>15</formula>
      <formula>50</formula>
    </cfRule>
    <cfRule type="cellIs" dxfId="21" priority="24" operator="lessThan">
      <formula>15</formula>
    </cfRule>
  </conditionalFormatting>
  <conditionalFormatting sqref="J24">
    <cfRule type="cellIs" dxfId="20" priority="16" operator="greaterThan">
      <formula>50</formula>
    </cfRule>
    <cfRule type="cellIs" dxfId="19" priority="17" operator="between">
      <formula>15</formula>
      <formula>50</formula>
    </cfRule>
    <cfRule type="cellIs" dxfId="18" priority="18" operator="lessThan">
      <formula>15</formula>
    </cfRule>
  </conditionalFormatting>
  <conditionalFormatting sqref="J23">
    <cfRule type="cellIs" dxfId="17" priority="19" operator="greaterThan">
      <formula>50</formula>
    </cfRule>
    <cfRule type="cellIs" dxfId="16" priority="20" operator="between">
      <formula>15</formula>
      <formula>50</formula>
    </cfRule>
    <cfRule type="cellIs" dxfId="15" priority="21" operator="lessThan">
      <formula>15</formula>
    </cfRule>
  </conditionalFormatting>
  <conditionalFormatting sqref="J25">
    <cfRule type="cellIs" dxfId="14" priority="13" operator="greaterThan">
      <formula>50</formula>
    </cfRule>
    <cfRule type="cellIs" dxfId="13" priority="14" operator="between">
      <formula>15</formula>
      <formula>50</formula>
    </cfRule>
    <cfRule type="cellIs" dxfId="12" priority="15" operator="lessThan">
      <formula>15</formula>
    </cfRule>
  </conditionalFormatting>
  <conditionalFormatting sqref="J26">
    <cfRule type="cellIs" dxfId="11" priority="10" operator="greaterThan">
      <formula>50</formula>
    </cfRule>
    <cfRule type="cellIs" dxfId="10" priority="11" operator="between">
      <formula>15</formula>
      <formula>50</formula>
    </cfRule>
    <cfRule type="cellIs" dxfId="9" priority="12" operator="lessThan">
      <formula>15</formula>
    </cfRule>
  </conditionalFormatting>
  <conditionalFormatting sqref="J27">
    <cfRule type="cellIs" dxfId="8" priority="7" operator="greaterThan">
      <formula>50</formula>
    </cfRule>
    <cfRule type="cellIs" dxfId="7" priority="8" operator="between">
      <formula>15</formula>
      <formula>50</formula>
    </cfRule>
    <cfRule type="cellIs" dxfId="6" priority="9" operator="lessThan">
      <formula>15</formula>
    </cfRule>
  </conditionalFormatting>
  <conditionalFormatting sqref="J28">
    <cfRule type="cellIs" dxfId="5" priority="4" operator="greaterThan">
      <formula>50</formula>
    </cfRule>
    <cfRule type="cellIs" dxfId="4" priority="5" operator="between">
      <formula>15</formula>
      <formula>50</formula>
    </cfRule>
    <cfRule type="cellIs" dxfId="3" priority="6" operator="lessThan">
      <formula>15</formula>
    </cfRule>
  </conditionalFormatting>
  <conditionalFormatting sqref="J30">
    <cfRule type="cellIs" dxfId="2" priority="1" operator="greaterThan">
      <formula>50</formula>
    </cfRule>
    <cfRule type="cellIs" dxfId="1" priority="2" operator="between">
      <formula>15</formula>
      <formula>50</formula>
    </cfRule>
    <cfRule type="cellIs" dxfId="0" priority="3" operator="lessThan">
      <formula>15</formula>
    </cfRule>
  </conditionalFormatting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topLeftCell="A2" zoomScaleNormal="100" workbookViewId="0">
      <selection activeCell="M2" sqref="M2:P2"/>
    </sheetView>
  </sheetViews>
  <sheetFormatPr defaultColWidth="9.140625" defaultRowHeight="12.75" x14ac:dyDescent="0.2"/>
  <cols>
    <col min="1" max="1" width="4.7109375" style="43" customWidth="1"/>
    <col min="2" max="2" width="44.5703125" style="43" customWidth="1"/>
    <col min="3" max="4" width="0.140625" style="43" hidden="1" customWidth="1"/>
    <col min="5" max="5" width="11.85546875" style="43" customWidth="1"/>
    <col min="6" max="6" width="10.5703125" style="43" bestFit="1" customWidth="1"/>
    <col min="7" max="7" width="8.7109375" style="43" customWidth="1"/>
    <col min="8" max="8" width="9.5703125" style="43" customWidth="1"/>
    <col min="9" max="9" width="12.42578125" style="43" customWidth="1"/>
    <col min="10" max="10" width="11.5703125" style="43" customWidth="1"/>
    <col min="11" max="11" width="9.5703125" style="43" bestFit="1" customWidth="1"/>
    <col min="12" max="12" width="9.5703125" style="43" customWidth="1"/>
    <col min="13" max="13" width="8.5703125" style="43" customWidth="1"/>
    <col min="14" max="14" width="9.28515625" style="43" customWidth="1"/>
    <col min="15" max="15" width="9.5703125" style="43" customWidth="1"/>
    <col min="16" max="16" width="8.5703125" style="43" customWidth="1"/>
    <col min="17" max="16384" width="9.140625" style="43"/>
  </cols>
  <sheetData>
    <row r="1" spans="1:16" ht="132" hidden="1" customHeight="1" x14ac:dyDescent="0.2">
      <c r="N1" s="96" t="s">
        <v>44</v>
      </c>
      <c r="O1" s="96"/>
      <c r="P1" s="96"/>
    </row>
    <row r="2" spans="1:16" x14ac:dyDescent="0.2">
      <c r="M2" s="97" t="s">
        <v>66</v>
      </c>
      <c r="N2" s="97"/>
      <c r="O2" s="97"/>
      <c r="P2" s="97"/>
    </row>
    <row r="3" spans="1:16" x14ac:dyDescent="0.2">
      <c r="A3" s="79" t="s">
        <v>62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1:16" ht="12.75" customHeight="1" x14ac:dyDescent="0.2">
      <c r="A5" s="86" t="s">
        <v>0</v>
      </c>
      <c r="B5" s="89" t="s">
        <v>65</v>
      </c>
      <c r="C5" s="92" t="s">
        <v>1</v>
      </c>
      <c r="D5" s="92" t="s">
        <v>2</v>
      </c>
      <c r="E5" s="92" t="s">
        <v>60</v>
      </c>
      <c r="F5" s="92"/>
      <c r="G5" s="92"/>
      <c r="H5" s="92"/>
      <c r="I5" s="92" t="s">
        <v>61</v>
      </c>
      <c r="J5" s="92"/>
      <c r="K5" s="92"/>
      <c r="L5" s="92"/>
      <c r="M5" s="92" t="s">
        <v>4</v>
      </c>
      <c r="N5" s="92"/>
      <c r="O5" s="92"/>
      <c r="P5" s="92"/>
    </row>
    <row r="6" spans="1:16" x14ac:dyDescent="0.2">
      <c r="A6" s="87"/>
      <c r="B6" s="90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x14ac:dyDescent="0.2">
      <c r="A7" s="87"/>
      <c r="B7" s="90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6" x14ac:dyDescent="0.2">
      <c r="A8" s="87"/>
      <c r="B8" s="90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ht="15" customHeight="1" x14ac:dyDescent="0.2">
      <c r="A9" s="87"/>
      <c r="B9" s="90"/>
      <c r="C9" s="92"/>
      <c r="D9" s="92"/>
      <c r="E9" s="92" t="s">
        <v>42</v>
      </c>
      <c r="F9" s="95" t="s">
        <v>9</v>
      </c>
      <c r="G9" s="95" t="s">
        <v>10</v>
      </c>
      <c r="H9" s="95" t="s">
        <v>3</v>
      </c>
      <c r="I9" s="95" t="s">
        <v>42</v>
      </c>
      <c r="J9" s="95" t="s">
        <v>9</v>
      </c>
      <c r="K9" s="95" t="s">
        <v>10</v>
      </c>
      <c r="L9" s="95" t="s">
        <v>3</v>
      </c>
      <c r="M9" s="95" t="s">
        <v>42</v>
      </c>
      <c r="N9" s="95" t="s">
        <v>9</v>
      </c>
      <c r="O9" s="95" t="s">
        <v>10</v>
      </c>
      <c r="P9" s="95" t="s">
        <v>3</v>
      </c>
    </row>
    <row r="10" spans="1:16" x14ac:dyDescent="0.2">
      <c r="A10" s="88"/>
      <c r="B10" s="91"/>
      <c r="C10" s="92"/>
      <c r="D10" s="92"/>
      <c r="E10" s="92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16" ht="35.25" customHeight="1" x14ac:dyDescent="0.2">
      <c r="A11" s="47">
        <v>1</v>
      </c>
      <c r="B11" s="49" t="s">
        <v>45</v>
      </c>
      <c r="C11" s="46"/>
      <c r="D11" s="46"/>
      <c r="E11" s="48">
        <f>F11+G11+H11</f>
        <v>20789.300000000003</v>
      </c>
      <c r="F11" s="44">
        <f>F12+F13+F14</f>
        <v>18165.5</v>
      </c>
      <c r="G11" s="44">
        <f t="shared" ref="G11" si="0">G12+G13+G14</f>
        <v>166.4</v>
      </c>
      <c r="H11" s="44">
        <f>H12+H13+H14</f>
        <v>2457.4</v>
      </c>
      <c r="I11" s="48">
        <f>J11+K11+L11</f>
        <v>19191.61</v>
      </c>
      <c r="J11" s="44">
        <f>J12+J13+J14</f>
        <v>15477.34</v>
      </c>
      <c r="K11" s="44">
        <f t="shared" ref="K11" si="1">K12+K13+K14</f>
        <v>150.78</v>
      </c>
      <c r="L11" s="44">
        <f>L12+L13+L14</f>
        <v>3563.49</v>
      </c>
      <c r="M11" s="48">
        <f>I11/E11*100</f>
        <v>92.314844655664203</v>
      </c>
      <c r="N11" s="48">
        <f>J11/F11*100</f>
        <v>85.201838650188549</v>
      </c>
      <c r="O11" s="48">
        <f t="shared" ref="O11" si="2">K11/G11*100</f>
        <v>90.612980769230774</v>
      </c>
      <c r="P11" s="48">
        <f>L11/H11*100</f>
        <v>145.01058028810937</v>
      </c>
    </row>
    <row r="12" spans="1:16" x14ac:dyDescent="0.2">
      <c r="A12" s="55" t="s">
        <v>55</v>
      </c>
      <c r="B12" s="50" t="s">
        <v>46</v>
      </c>
      <c r="C12" s="46"/>
      <c r="D12" s="46"/>
      <c r="E12" s="52">
        <f>F12+G12+H12</f>
        <v>18334.800000000003</v>
      </c>
      <c r="F12" s="51">
        <v>18165.5</v>
      </c>
      <c r="G12" s="51">
        <v>166.4</v>
      </c>
      <c r="H12" s="51">
        <v>2.9</v>
      </c>
      <c r="I12" s="52">
        <f>J12+K12+L12</f>
        <v>15630.61</v>
      </c>
      <c r="J12" s="51">
        <v>15477.34</v>
      </c>
      <c r="K12" s="51">
        <v>150.78</v>
      </c>
      <c r="L12" s="51">
        <v>2.4900000000000002</v>
      </c>
      <c r="M12" s="48">
        <f>I12/E12*100</f>
        <v>85.251052643061271</v>
      </c>
      <c r="N12" s="48">
        <f>J12/F12*100</f>
        <v>85.201838650188549</v>
      </c>
      <c r="O12" s="48">
        <f>K12/G12*100</f>
        <v>90.612980769230774</v>
      </c>
      <c r="P12" s="48">
        <f>L12/H12*100</f>
        <v>85.862068965517253</v>
      </c>
    </row>
    <row r="13" spans="1:16" hidden="1" x14ac:dyDescent="0.2">
      <c r="A13" s="47"/>
      <c r="B13" s="50" t="s">
        <v>47</v>
      </c>
      <c r="C13" s="46"/>
      <c r="D13" s="46"/>
      <c r="E13" s="52">
        <f t="shared" ref="E13" si="3">F13+G13+H13</f>
        <v>0</v>
      </c>
      <c r="F13" s="51"/>
      <c r="G13" s="51"/>
      <c r="H13" s="51"/>
      <c r="I13" s="52">
        <f t="shared" ref="I13" si="4">J13+K13+L13</f>
        <v>0</v>
      </c>
      <c r="J13" s="51"/>
      <c r="K13" s="51"/>
      <c r="L13" s="51"/>
      <c r="M13" s="48" t="e">
        <f t="shared" ref="M13" si="5">I13/E13*100</f>
        <v>#DIV/0!</v>
      </c>
      <c r="N13" s="51"/>
      <c r="O13" s="51"/>
      <c r="P13" s="51"/>
    </row>
    <row r="14" spans="1:16" ht="25.5" x14ac:dyDescent="0.2">
      <c r="A14" s="47" t="s">
        <v>54</v>
      </c>
      <c r="B14" s="50" t="s">
        <v>48</v>
      </c>
      <c r="C14" s="46"/>
      <c r="D14" s="46"/>
      <c r="E14" s="58">
        <f>F14+G14+H14</f>
        <v>2454.5</v>
      </c>
      <c r="F14" s="65">
        <v>0</v>
      </c>
      <c r="G14" s="65">
        <v>0</v>
      </c>
      <c r="H14" s="59">
        <v>2454.5</v>
      </c>
      <c r="I14" s="52">
        <f>J14+K14+L14</f>
        <v>3561</v>
      </c>
      <c r="J14" s="65">
        <v>0</v>
      </c>
      <c r="K14" s="65">
        <v>0</v>
      </c>
      <c r="L14" s="51">
        <v>3561</v>
      </c>
      <c r="M14" s="48">
        <f>I14/E14*100</f>
        <v>145.08046445304544</v>
      </c>
      <c r="N14" s="62" t="s">
        <v>53</v>
      </c>
      <c r="O14" s="62" t="s">
        <v>53</v>
      </c>
      <c r="P14" s="48">
        <f>L14/H14*100</f>
        <v>145.08046445304544</v>
      </c>
    </row>
    <row r="15" spans="1:16" ht="27" x14ac:dyDescent="0.2">
      <c r="A15" s="47">
        <v>2</v>
      </c>
      <c r="B15" s="49" t="s">
        <v>49</v>
      </c>
      <c r="C15" s="46"/>
      <c r="D15" s="46"/>
      <c r="E15" s="64">
        <f t="shared" ref="E15:E20" si="6">F15+G15+H15</f>
        <v>0</v>
      </c>
      <c r="F15" s="65">
        <f>F16</f>
        <v>0</v>
      </c>
      <c r="G15" s="65">
        <f t="shared" ref="G15:H15" si="7">G16</f>
        <v>0</v>
      </c>
      <c r="H15" s="65">
        <f t="shared" si="7"/>
        <v>0</v>
      </c>
      <c r="I15" s="65">
        <f>J15+K15+L15</f>
        <v>0</v>
      </c>
      <c r="J15" s="65">
        <f>J16</f>
        <v>0</v>
      </c>
      <c r="K15" s="65">
        <f t="shared" ref="K15:L15" si="8">K16</f>
        <v>0</v>
      </c>
      <c r="L15" s="65">
        <f t="shared" si="8"/>
        <v>0</v>
      </c>
      <c r="M15" s="48" t="s">
        <v>53</v>
      </c>
      <c r="N15" s="44" t="s">
        <v>53</v>
      </c>
      <c r="O15" s="44" t="s">
        <v>53</v>
      </c>
      <c r="P15" s="44" t="str">
        <f t="shared" ref="P15" si="9">P16</f>
        <v>-</v>
      </c>
    </row>
    <row r="16" spans="1:16" ht="38.25" x14ac:dyDescent="0.2">
      <c r="A16" s="47" t="s">
        <v>56</v>
      </c>
      <c r="B16" s="50" t="s">
        <v>50</v>
      </c>
      <c r="C16" s="46"/>
      <c r="D16" s="46"/>
      <c r="E16" s="66">
        <f>F16+G16+H16</f>
        <v>0</v>
      </c>
      <c r="F16" s="67">
        <v>0</v>
      </c>
      <c r="G16" s="67">
        <v>0</v>
      </c>
      <c r="H16" s="67">
        <v>0</v>
      </c>
      <c r="I16" s="65">
        <f t="shared" ref="I16" si="10">J16+K16+L16</f>
        <v>0</v>
      </c>
      <c r="J16" s="65">
        <v>0</v>
      </c>
      <c r="K16" s="65">
        <v>0</v>
      </c>
      <c r="L16" s="65">
        <v>0</v>
      </c>
      <c r="M16" s="52" t="s">
        <v>53</v>
      </c>
      <c r="N16" s="51" t="s">
        <v>53</v>
      </c>
      <c r="O16" s="51" t="s">
        <v>53</v>
      </c>
      <c r="P16" s="51" t="s">
        <v>53</v>
      </c>
    </row>
    <row r="17" spans="1:16" ht="27" x14ac:dyDescent="0.2">
      <c r="A17" s="47">
        <v>3</v>
      </c>
      <c r="B17" s="49" t="s">
        <v>51</v>
      </c>
      <c r="C17" s="46"/>
      <c r="D17" s="46"/>
      <c r="E17" s="64">
        <f>F17+G17+H17</f>
        <v>3426.5</v>
      </c>
      <c r="F17" s="65">
        <f>F18+F19+F20</f>
        <v>0</v>
      </c>
      <c r="G17" s="65">
        <f t="shared" ref="G17" si="11">G18+G19+G20</f>
        <v>3211</v>
      </c>
      <c r="H17" s="65">
        <f>H18+H19+H20</f>
        <v>215.5</v>
      </c>
      <c r="I17" s="56">
        <f>J17+K17+L17</f>
        <v>3650</v>
      </c>
      <c r="J17" s="65">
        <f>J18+J19</f>
        <v>0</v>
      </c>
      <c r="K17" s="57">
        <f>K18+K19+K20</f>
        <v>3375.9</v>
      </c>
      <c r="L17" s="57">
        <f>L18+L19+L20</f>
        <v>274.10000000000002</v>
      </c>
      <c r="M17" s="48" t="s">
        <v>53</v>
      </c>
      <c r="N17" s="44" t="s">
        <v>53</v>
      </c>
      <c r="O17" s="44" t="s">
        <v>53</v>
      </c>
      <c r="P17" s="44" t="s">
        <v>53</v>
      </c>
    </row>
    <row r="18" spans="1:16" ht="27.75" customHeight="1" x14ac:dyDescent="0.2">
      <c r="A18" s="47" t="s">
        <v>57</v>
      </c>
      <c r="B18" s="50" t="s">
        <v>43</v>
      </c>
      <c r="C18" s="46"/>
      <c r="D18" s="46"/>
      <c r="E18" s="66">
        <f>F18+G18+H18</f>
        <v>0</v>
      </c>
      <c r="F18" s="67">
        <v>0</v>
      </c>
      <c r="G18" s="67">
        <v>0</v>
      </c>
      <c r="H18" s="67">
        <v>0</v>
      </c>
      <c r="I18" s="58">
        <f>J18+K18+L18</f>
        <v>20</v>
      </c>
      <c r="J18" s="65">
        <v>0</v>
      </c>
      <c r="K18" s="65">
        <v>0</v>
      </c>
      <c r="L18" s="59">
        <v>20</v>
      </c>
      <c r="M18" s="52" t="s">
        <v>53</v>
      </c>
      <c r="N18" s="51" t="s">
        <v>53</v>
      </c>
      <c r="O18" s="51" t="s">
        <v>53</v>
      </c>
      <c r="P18" s="51" t="s">
        <v>53</v>
      </c>
    </row>
    <row r="19" spans="1:16" x14ac:dyDescent="0.2">
      <c r="A19" s="47" t="s">
        <v>58</v>
      </c>
      <c r="B19" s="50" t="s">
        <v>52</v>
      </c>
      <c r="C19" s="46"/>
      <c r="D19" s="46"/>
      <c r="E19" s="66">
        <f t="shared" si="6"/>
        <v>3426.5</v>
      </c>
      <c r="F19" s="67">
        <v>0</v>
      </c>
      <c r="G19" s="67">
        <v>3211</v>
      </c>
      <c r="H19" s="67">
        <v>215.5</v>
      </c>
      <c r="I19" s="58">
        <f t="shared" ref="I19" si="12">J19+K19+L19</f>
        <v>3630</v>
      </c>
      <c r="J19" s="65">
        <v>0</v>
      </c>
      <c r="K19" s="59">
        <v>3375.9</v>
      </c>
      <c r="L19" s="59">
        <v>254.1</v>
      </c>
      <c r="M19" s="52">
        <f>I19/E19*100</f>
        <v>105.93900481540931</v>
      </c>
      <c r="N19" s="51" t="s">
        <v>53</v>
      </c>
      <c r="O19" s="52">
        <f>K19/G19*100</f>
        <v>105.13547181563376</v>
      </c>
      <c r="P19" s="52">
        <f>L19/H19*100</f>
        <v>117.91183294663571</v>
      </c>
    </row>
    <row r="20" spans="1:16" ht="25.5" x14ac:dyDescent="0.2">
      <c r="A20" s="47" t="s">
        <v>59</v>
      </c>
      <c r="B20" s="50" t="s">
        <v>63</v>
      </c>
      <c r="C20" s="46"/>
      <c r="D20" s="46"/>
      <c r="E20" s="68">
        <f t="shared" si="6"/>
        <v>0</v>
      </c>
      <c r="F20" s="69"/>
      <c r="G20" s="69"/>
      <c r="H20" s="69"/>
      <c r="I20" s="60" t="s">
        <v>53</v>
      </c>
      <c r="J20" s="61"/>
      <c r="K20" s="61"/>
      <c r="L20" s="61"/>
      <c r="M20" s="53">
        <f t="shared" ref="M20" si="13">N20+O20+P20</f>
        <v>0</v>
      </c>
      <c r="N20" s="54"/>
      <c r="O20" s="54"/>
      <c r="P20" s="54"/>
    </row>
    <row r="21" spans="1:16" x14ac:dyDescent="0.2">
      <c r="A21" s="82" t="s">
        <v>12</v>
      </c>
      <c r="B21" s="82"/>
      <c r="C21" s="46"/>
      <c r="D21" s="46"/>
      <c r="E21" s="57">
        <f>E11+E15+E17</f>
        <v>24215.800000000003</v>
      </c>
      <c r="F21" s="57">
        <f t="shared" ref="F21:L21" si="14">F11+F15+F17</f>
        <v>18165.5</v>
      </c>
      <c r="G21" s="57">
        <f>G11+G15+G17</f>
        <v>3377.4</v>
      </c>
      <c r="H21" s="57">
        <f t="shared" si="14"/>
        <v>2672.9</v>
      </c>
      <c r="I21" s="57">
        <f>I11+I15+I17</f>
        <v>22841.61</v>
      </c>
      <c r="J21" s="57">
        <f t="shared" si="14"/>
        <v>15477.34</v>
      </c>
      <c r="K21" s="57">
        <f>K11+K15+K17</f>
        <v>3526.6800000000003</v>
      </c>
      <c r="L21" s="57">
        <f t="shared" si="14"/>
        <v>3837.5899999999997</v>
      </c>
      <c r="M21" s="63">
        <f>I21/E21*100</f>
        <v>94.325233938172588</v>
      </c>
      <c r="N21" s="63">
        <f>J21/F21*100</f>
        <v>85.201838650188549</v>
      </c>
      <c r="O21" s="63">
        <f>K21/G21*100</f>
        <v>104.41996802273938</v>
      </c>
      <c r="P21" s="63">
        <f>L21/H21*100</f>
        <v>143.57402072655168</v>
      </c>
    </row>
    <row r="22" spans="1:16" x14ac:dyDescent="0.2">
      <c r="B22" s="43" t="s">
        <v>64</v>
      </c>
    </row>
    <row r="23" spans="1:16" x14ac:dyDescent="0.2"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</row>
  </sheetData>
  <mergeCells count="23">
    <mergeCell ref="N1:P1"/>
    <mergeCell ref="M5:P8"/>
    <mergeCell ref="M9:M10"/>
    <mergeCell ref="N9:N10"/>
    <mergeCell ref="O9:O10"/>
    <mergeCell ref="P9:P10"/>
    <mergeCell ref="M2:P2"/>
    <mergeCell ref="A21:B21"/>
    <mergeCell ref="A3:P4"/>
    <mergeCell ref="A5:A10"/>
    <mergeCell ref="B5:B10"/>
    <mergeCell ref="C5:C10"/>
    <mergeCell ref="D5:D10"/>
    <mergeCell ref="E5:H8"/>
    <mergeCell ref="I5:L8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муниципальные программы </vt:lpstr>
      <vt:lpstr>национальные проекты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 Светлана Николаевна</dc:creator>
  <cp:lastModifiedBy>Шестакова Ольга</cp:lastModifiedBy>
  <cp:lastPrinted>2025-04-08T10:00:20Z</cp:lastPrinted>
  <dcterms:created xsi:type="dcterms:W3CDTF">2022-02-04T07:45:16Z</dcterms:created>
  <dcterms:modified xsi:type="dcterms:W3CDTF">2025-04-24T07:51:32Z</dcterms:modified>
</cp:coreProperties>
</file>