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4\103$\Богданова\!!!!АВАРИЙНОЕ 2019!!!!\ОТЧЕТЫ\КЭ о ходе реализации МП РЖС ежеквартальный\5. архив 2024\"/>
    </mc:Choice>
  </mc:AlternateContent>
  <bookViews>
    <workbookView xWindow="0" yWindow="0" windowWidth="28800" windowHeight="11235"/>
  </bookViews>
  <sheets>
    <sheet name="Жилищ. сфер." sheetId="2" r:id="rId1"/>
  </sheets>
  <definedNames>
    <definedName name="_xlnm.Print_Area" localSheetId="0">'Жилищ. сфер.'!$A$1:$H$47</definedName>
  </definedNames>
  <calcPr calcId="152511" iterate="1"/>
</workbook>
</file>

<file path=xl/calcChain.xml><?xml version="1.0" encoding="utf-8"?>
<calcChain xmlns="http://schemas.openxmlformats.org/spreadsheetml/2006/main">
  <c r="G7" i="2" l="1"/>
  <c r="G12" i="2" l="1"/>
  <c r="E12" i="2"/>
  <c r="F12" i="2"/>
  <c r="G42" i="2"/>
  <c r="F42" i="2"/>
  <c r="G32" i="2"/>
  <c r="F32" i="2"/>
  <c r="E32" i="2"/>
  <c r="D32" i="2"/>
  <c r="D37" i="2"/>
  <c r="E37" i="2"/>
  <c r="F37" i="2"/>
  <c r="D42" i="2"/>
  <c r="E42" i="2"/>
  <c r="F5" i="2"/>
  <c r="F4" i="2"/>
  <c r="F3" i="2"/>
  <c r="F7" i="2"/>
  <c r="G33" i="2"/>
  <c r="E30" i="2" l="1"/>
  <c r="E29" i="2"/>
  <c r="E28" i="2"/>
  <c r="D7" i="2"/>
  <c r="E7" i="2"/>
  <c r="D5" i="2"/>
  <c r="D4" i="2"/>
  <c r="D39" i="2"/>
  <c r="D3" i="2"/>
  <c r="D27" i="2"/>
  <c r="D22" i="2"/>
  <c r="D10" i="2"/>
  <c r="D9" i="2"/>
  <c r="D47" i="2" l="1"/>
  <c r="D41" i="2"/>
  <c r="D40" i="2"/>
  <c r="D38" i="2"/>
  <c r="D31" i="2"/>
  <c r="D30" i="2"/>
  <c r="D29" i="2"/>
  <c r="D28" i="2"/>
  <c r="D17" i="2"/>
  <c r="D11" i="2"/>
  <c r="D8" i="2"/>
  <c r="E9" i="2"/>
  <c r="D12" i="2" l="1"/>
  <c r="E4" i="2"/>
  <c r="F27" i="2"/>
  <c r="E27" i="2"/>
  <c r="F17" i="2"/>
  <c r="G17" i="2" s="1"/>
  <c r="E17" i="2"/>
  <c r="G15" i="2"/>
  <c r="G14" i="2"/>
  <c r="G27" i="2" l="1"/>
  <c r="G45" i="2" l="1"/>
  <c r="G35" i="2"/>
  <c r="G34" i="2"/>
  <c r="G25" i="2"/>
  <c r="G24" i="2"/>
  <c r="G20" i="2"/>
  <c r="G19" i="2"/>
  <c r="F41" i="2"/>
  <c r="F40" i="2"/>
  <c r="F39" i="2"/>
  <c r="F38" i="2"/>
  <c r="E41" i="2"/>
  <c r="E40" i="2"/>
  <c r="E39" i="2"/>
  <c r="E38" i="2"/>
  <c r="G30" i="2"/>
  <c r="G29" i="2"/>
  <c r="G28" i="2"/>
  <c r="E31" i="2"/>
  <c r="E3" i="2"/>
  <c r="F11" i="2"/>
  <c r="F10" i="2"/>
  <c r="F9" i="2"/>
  <c r="F8" i="2"/>
  <c r="E11" i="2"/>
  <c r="E10" i="2"/>
  <c r="E5" i="2" s="1"/>
  <c r="E8" i="2"/>
  <c r="F47" i="2"/>
  <c r="E47" i="2"/>
  <c r="F22" i="2"/>
  <c r="E22" i="2"/>
  <c r="G40" i="2" l="1"/>
  <c r="G47" i="2"/>
  <c r="G37" i="2"/>
  <c r="G22" i="2"/>
  <c r="G10" i="2"/>
  <c r="G9" i="2"/>
  <c r="G5" i="2"/>
  <c r="G3" i="2" l="1"/>
  <c r="G4" i="2"/>
</calcChain>
</file>

<file path=xl/sharedStrings.xml><?xml version="1.0" encoding="utf-8"?>
<sst xmlns="http://schemas.openxmlformats.org/spreadsheetml/2006/main" count="83" uniqueCount="40">
  <si>
    <t>Источники финансирования</t>
  </si>
  <si>
    <t>Достижение основных целевых показателей план/факт</t>
  </si>
  <si>
    <t>Кассовое исполнение</t>
  </si>
  <si>
    <t>Процент исполнения</t>
  </si>
  <si>
    <t>федеральный бюджет</t>
  </si>
  <si>
    <t>окружной бюджет</t>
  </si>
  <si>
    <t>городской бюджет</t>
  </si>
  <si>
    <t>другие источники</t>
  </si>
  <si>
    <t>всего:</t>
  </si>
  <si>
    <t>1.</t>
  </si>
  <si>
    <t>2.</t>
  </si>
  <si>
    <t>2.1.</t>
  </si>
  <si>
    <t>3.</t>
  </si>
  <si>
    <t>3.1.</t>
  </si>
  <si>
    <t>1.1.</t>
  </si>
  <si>
    <t>1.2.</t>
  </si>
  <si>
    <t>1.3.</t>
  </si>
  <si>
    <t>7.</t>
  </si>
  <si>
    <t>Развитие жилищной сферы в городе Пыть-Яхе</t>
  </si>
  <si>
    <t>Структурные элементы, не входящие в направления (подпрограммы) муниципальной программы</t>
  </si>
  <si>
    <t>Оплата расходов и организационное обеспечение МКУ «Управление капитального строительства города Пыть-Яха»</t>
  </si>
  <si>
    <t xml:space="preserve"> -     </t>
  </si>
  <si>
    <t>Объем жилищного строительства (тыс. кв. м.)  - 2,5 тыс. кв.м. или 83% к плану (план 3,0); 
                                                                                                              Общая площадь жилых помещений, приходящихся в среднем на 1 жителя (кв. м.) - 19,8 кв.м. или 100% к плану (план 19,8)</t>
  </si>
  <si>
    <t>Количество квадратных метров расселенного непригодного жилищного фонда (аварийный, фенольный) (тыс. кв. м.) - 2,56 тыс.кв.м. или 100% к плану (план 1,56)
Количество семей, улучшивших жилищные условия (семей) - 68 или 100 % к плну (план 49).</t>
  </si>
  <si>
    <t>Наименование муниципальной программы, структурного элемента, комплекса процессных мероприятий, регионального проекта</t>
  </si>
  <si>
    <t>на 31 декабря 2024 года</t>
  </si>
  <si>
    <t>Уточненный план по бюджету</t>
  </si>
  <si>
    <t>План по программе
(с изменениями)</t>
  </si>
  <si>
    <t>Результат реализации структурного элемента (мероприятия), причина невыполнения или  неполного выполнения структурного элемента (мероприятия)</t>
  </si>
  <si>
    <t>Наименование (подпрограмма) «Обеспечение мерами государственной поддержки по улучшению жилищных условий отдельных категорий граждан»</t>
  </si>
  <si>
    <t xml:space="preserve">Наименование (подпрограмма) «Комплексное развитие территорий»  </t>
  </si>
  <si>
    <t xml:space="preserve">Региональный проект "Жилье" </t>
  </si>
  <si>
    <t xml:space="preserve">Комплекс процессных мероприятий "Реализация мероприятий по градостроительной деятельности" </t>
  </si>
  <si>
    <t xml:space="preserve">Комплекс процессных мероприятий "Реализация полномочий в области строительства и жилищных отношений" </t>
  </si>
  <si>
    <t>Комплекс процессных мероприятий «Обеспечение мерами государственной поддержки по улучшению жилищных условий отдельных категорий граждан»</t>
  </si>
  <si>
    <t xml:space="preserve">Обеспечение деятельности МКУ "Управление капитального строительства города Пыть-Яха </t>
  </si>
  <si>
    <t>Предоставлены жилые помещения 29 семьям (по договорам мены/соцнайма). Произведена выплата возмещения за жилые помещения 16 собственникам. 
Объявлены 6 аукционов на приобретение жилых помещений (не состоялись по причине отсутсвия заявок на участие).
Произведен снос 3 строений объемом 555м3, 3 жилых домов площадью 3 034,2 м2. 
Выполнены работы по обеспечению доступности 7 жилых помещений под потребности инвалида.
Выполнены работы по разработке проекта организации работ по носу жилых домов (6 ед). 
Предоставлена субсидия 2 участникам СВО.
Выплачена субсидия семье по опредению суда.</t>
  </si>
  <si>
    <t>Заключены соглашения о предоставлении субсидии местному бюджету на реализацию мероприятия по расселению граждан из помещений, непригодных в связи с содержанием фенола/формальдегида, на предоставление социальной выплаты в текущем году включена 31 семья, из них оплачены – 31 семья; предоставлена субсидия 1 молодой семье, по категории «ветераны боевых действий и инвалиды» и инвалиды (на учете состоят 3 человека, получил субсидию 1 (по категории «инвалиды»). Двое не изъявили желание на получение выплаты).</t>
  </si>
  <si>
    <t>Заключен муниципальный контракт от 04.03.2024 № 23 «Выполнение работ по разработке проекта планировки и проекта межевания территории, в том числе для размещения приюта для животных, иных объектов, по адресу: г. Пыть-Ях, ул. Мамонтовская (бывшая территория временного поселка «СТГМ») и последующей постановке образованных земельных участков на государственный кадастровый учет по адресу: г. Пыть-Ях, мкр. № 10 «Мамонтово», ул. Мамонтовская» на сумму 545 тыс. руб., Работы приняты -  14.08.2024.   
- Заключен муниципальный контракт  от 16.04.2024 № 0187300019424000034 по внесению изменений в проект планировки и межевания территории микрорайона 8 Горка г. Пыть-Яха, на сумму 297,250 тыс.рублей, работы приняты - 24.09.2024г.  
- Заключен муниципальный контракт от 16.04.2024 № 187300019424000056 по внесению изменений в проект планировки и межевания территории улично-дорожной сети в городе Пыть-Яхе, на сумму - 1431 тыс.рублей, работы приняты - 05.09.2024г.  
- Заключен муниципальный контракт от 10.06.2024 № 76 внесению изменений в проект планировки и межевания территории микрорайона 1 Центральный  г. Пыть-Яха, утвержденного постановлением администрации г. Пыть-Яха от 20.12.2022 № 560-па, с учетом «Югорского стандарта развития территорий»: изменение границ земельного участка с кадастровым номером 86:15:0101011:114 под новый объект учебно-образовательного назначения на 700 мест, организацию парковочных мест для объекта образования, на сумму - 590 тыс.рублей, работы приняты - 21.08.2024г.     - Заключен муниципальный контракт 10.06.2024 № 77 по внесению изменений в проект планировки и межевания территории микрорайона 1 Центральный г. Пыть-Яха, утвержденного постановлением администрации г. Пыть-Яха от 18.11.2022  № 512-па, с учетом «Югорского стандарта развития территорий»1.3. Место выполнения работ: Ханты-Мансийский автономный округ – Югра, г. Пыть-Ях, территория микрорайона № 1 «Центральный» г. Пыть-Яха. Территория с кадастровыми номерами 86:15:0101010:71, 86:15:0101010:21, 86:15:0101010:278, 86:15:0101010:74, 86:15:0101010:75, ориентировочная площадь территории – 3,07 га. На сумму - 590 тыс.рублей, работы приняты - 16.09.2024г. 
- Заключен муниципальный контракт от 10.06.2024 № 79 по разработке проекта планировки и межевания части территории зоны (массива) Южной промышленной, и последующей постановке на государственный кадастровый учет сформированных земельных участков, на сумму - 590 тыс.рублей, работы выполнены -  16.09.2024г. 
- Заключен муниципальный контракт от 10.06.2024 № 80 по внесению изменений в проект планировки и межевания территории микрорайона 3 Кедровый  г. Пыть-Яха, утвержденного постановлением администрации г. Пыть-Яха от 25.12.2018 № 463-па (с изменениями), и последующей постановке на государственный кадастровый учет сформированных земельных участков, с учетом «Югорского стандарта развития территорий», на сумму - 590 тыс.рублей, работы приняты - 16.09.2024г. 
- Заключен муниципальный контракт от 04.09.2024 № 103 «Выполнение работ по внесению изменений в проект планировки и межевания части территории микрорайона 6 Пионерный, в границах улиц Магистральная, Фармана Салманова города Пыть-Яха, утвержденного постановлением администрации г. Пыть-Яха от 27.12.2021 № 609-па, и последующей постановке на государственный кадастровый учет сформированных земельных участков, с учетом «Югорского стандарта развития территорий», на сумму - 580 тыс.рублей, работы приняты - 08.11.2024г</t>
  </si>
  <si>
    <t>Выполнены работы по разработке проекта планировки и проекта межевания территории, в том числе для размещения приюта для животных, иных объектов, по адресу: г. Пыть-Ях, ул. Мамонтовска.
По внесению изменений в проект планировки и межевания территории: 
-мкр. 8 Горка, улично-дорожной сети; 
-мкр. 1 Центральный (изменение границ земельного участка под новый объект учебно-образовательного назначения на 700 мест, организацию парковочных мест для объекта образования); 
-мкр. 1 Центральный г. Пыть-Яха, ориентировочная площадь территории – 3,07 га; 
-южной промышленной зоны (массива); 
-мкр. 3 Кедровый г. Пыть-Яха.
- мкр. 6 Пионерный, в границах улиц Магистральная, Фармана Салманова г. Пыть-Яха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</si>
</sst>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"/>
    <numFmt numFmtId="165" formatCode="_-* #,##0.0\ _₽_-;\-* #,##0.0\ _₽_-;_-* &quot;-&quot;??\ _₽_-;_-@_-"/>
  </numFmts>
  <fonts count="6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60">
    <xf numFmtId="0" fontId="0" fillId="0" borderId="0" xfId="0"/>
    <xf numFmtId="165" fontId="2" fillId="0" borderId="1" xfId="1" applyNumberFormat="1" applyFont="1" applyFill="1" applyBorder="1" applyAlignment="1">
      <alignment horizontal="center" vertical="center" wrapText="1"/>
    </xf>
    <xf numFmtId="165" fontId="1" fillId="0" borderId="1" xfId="1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16" fontId="2" fillId="0" borderId="1" xfId="0" applyNumberFormat="1" applyFont="1" applyFill="1" applyBorder="1" applyAlignment="1">
      <alignment horizontal="left" vertical="center" wrapText="1"/>
    </xf>
    <xf numFmtId="16" fontId="2" fillId="0" borderId="1" xfId="0" applyNumberFormat="1" applyFont="1" applyFill="1" applyBorder="1" applyAlignment="1">
      <alignment horizontal="left" wrapText="1"/>
    </xf>
    <xf numFmtId="0" fontId="2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0" xfId="0"/>
    <xf numFmtId="0" fontId="2" fillId="0" borderId="1" xfId="0" applyFont="1" applyFill="1" applyBorder="1" applyAlignment="1">
      <alignment vertical="center" wrapText="1"/>
    </xf>
    <xf numFmtId="16" fontId="2" fillId="0" borderId="1" xfId="0" applyNumberFormat="1" applyFont="1" applyFill="1" applyBorder="1" applyAlignment="1">
      <alignment horizontal="left" vertical="center" wrapText="1"/>
    </xf>
    <xf numFmtId="0" fontId="0" fillId="0" borderId="0" xfId="0"/>
    <xf numFmtId="16" fontId="1" fillId="0" borderId="8" xfId="0" applyNumberFormat="1" applyFont="1" applyFill="1" applyBorder="1" applyAlignment="1">
      <alignment horizontal="center" vertical="center" wrapText="1"/>
    </xf>
    <xf numFmtId="16" fontId="2" fillId="2" borderId="1" xfId="0" applyNumberFormat="1" applyFont="1" applyFill="1" applyBorder="1" applyAlignment="1">
      <alignment horizontal="left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2" borderId="1" xfId="1" applyNumberFormat="1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165" fontId="1" fillId="2" borderId="1" xfId="1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 wrapText="1"/>
    </xf>
    <xf numFmtId="16" fontId="2" fillId="0" borderId="1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2" fontId="3" fillId="2" borderId="1" xfId="0" applyNumberFormat="1" applyFont="1" applyFill="1" applyBorder="1" applyAlignment="1">
      <alignment horizontal="left" vertical="center" wrapText="1"/>
    </xf>
    <xf numFmtId="16" fontId="1" fillId="0" borderId="8" xfId="0" applyNumberFormat="1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wrapText="1"/>
    </xf>
    <xf numFmtId="2" fontId="3" fillId="0" borderId="1" xfId="0" applyNumberFormat="1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center" vertical="top" wrapText="1"/>
    </xf>
    <xf numFmtId="16" fontId="2" fillId="0" borderId="2" xfId="0" applyNumberFormat="1" applyFont="1" applyFill="1" applyBorder="1" applyAlignment="1">
      <alignment horizontal="center" vertical="center" wrapText="1"/>
    </xf>
    <xf numFmtId="16" fontId="2" fillId="0" borderId="3" xfId="0" applyNumberFormat="1" applyFont="1" applyFill="1" applyBorder="1" applyAlignment="1">
      <alignment horizontal="center" vertical="center" wrapText="1"/>
    </xf>
    <xf numFmtId="16" fontId="2" fillId="0" borderId="4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colors>
    <mruColors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3"/>
  <sheetViews>
    <sheetView tabSelected="1" view="pageBreakPreview" zoomScale="85" zoomScaleNormal="85" zoomScaleSheetLayoutView="85" workbookViewId="0">
      <selection activeCell="C9" sqref="C9"/>
    </sheetView>
  </sheetViews>
  <sheetFormatPr defaultRowHeight="15" x14ac:dyDescent="0.25"/>
  <cols>
    <col min="1" max="1" width="4.85546875" bestFit="1" customWidth="1"/>
    <col min="2" max="2" width="35.42578125" customWidth="1"/>
    <col min="3" max="3" width="19.140625" bestFit="1" customWidth="1"/>
    <col min="4" max="4" width="15.5703125" style="15" customWidth="1"/>
    <col min="5" max="7" width="12.85546875" customWidth="1"/>
    <col min="8" max="8" width="49.85546875" customWidth="1"/>
    <col min="9" max="9" width="34.7109375" customWidth="1"/>
    <col min="10" max="10" width="69.28515625" customWidth="1"/>
  </cols>
  <sheetData>
    <row r="1" spans="1:8" ht="15" customHeight="1" x14ac:dyDescent="0.25">
      <c r="A1" s="40" t="s">
        <v>24</v>
      </c>
      <c r="B1" s="40"/>
      <c r="C1" s="40" t="s">
        <v>0</v>
      </c>
      <c r="D1" s="44" t="s">
        <v>25</v>
      </c>
      <c r="E1" s="45"/>
      <c r="F1" s="45"/>
      <c r="G1" s="46"/>
      <c r="H1" s="41" t="s">
        <v>28</v>
      </c>
    </row>
    <row r="2" spans="1:8" ht="38.25" x14ac:dyDescent="0.25">
      <c r="A2" s="40"/>
      <c r="B2" s="40"/>
      <c r="C2" s="40"/>
      <c r="D2" s="16" t="s">
        <v>27</v>
      </c>
      <c r="E2" s="4" t="s">
        <v>26</v>
      </c>
      <c r="F2" s="4" t="s">
        <v>2</v>
      </c>
      <c r="G2" s="4" t="s">
        <v>3</v>
      </c>
      <c r="H2" s="42"/>
    </row>
    <row r="3" spans="1:8" ht="15" customHeight="1" x14ac:dyDescent="0.25">
      <c r="A3" s="48" t="s">
        <v>17</v>
      </c>
      <c r="B3" s="49" t="s">
        <v>18</v>
      </c>
      <c r="C3" s="8" t="s">
        <v>4</v>
      </c>
      <c r="D3" s="1">
        <f>D28</f>
        <v>63318.2</v>
      </c>
      <c r="E3" s="1">
        <f t="shared" ref="E3:E5" si="0">E8+E28+E38</f>
        <v>63318.2</v>
      </c>
      <c r="F3" s="1">
        <f>F8+F28+F38</f>
        <v>63240.44038</v>
      </c>
      <c r="G3" s="1">
        <f t="shared" ref="G3:G47" si="1">F3/E3*100</f>
        <v>99.877192308056777</v>
      </c>
      <c r="H3" s="50"/>
    </row>
    <row r="4" spans="1:8" x14ac:dyDescent="0.25">
      <c r="A4" s="48"/>
      <c r="B4" s="49">
        <v>0</v>
      </c>
      <c r="C4" s="8" t="s">
        <v>5</v>
      </c>
      <c r="D4" s="1">
        <f>D9+D29</f>
        <v>146111.40000000002</v>
      </c>
      <c r="E4" s="1">
        <f t="shared" si="0"/>
        <v>146111.40000000002</v>
      </c>
      <c r="F4" s="1">
        <f>F9+F29+F39</f>
        <v>145161.6318</v>
      </c>
      <c r="G4" s="1">
        <f t="shared" si="1"/>
        <v>99.349969817550161</v>
      </c>
      <c r="H4" s="50"/>
    </row>
    <row r="5" spans="1:8" x14ac:dyDescent="0.25">
      <c r="A5" s="48"/>
      <c r="B5" s="49">
        <v>0</v>
      </c>
      <c r="C5" s="8" t="s">
        <v>6</v>
      </c>
      <c r="D5" s="1">
        <f>D10+D30+D40</f>
        <v>59306.7</v>
      </c>
      <c r="E5" s="1">
        <f t="shared" si="0"/>
        <v>59306.626120000001</v>
      </c>
      <c r="F5" s="1">
        <f>F10+F30+F40</f>
        <v>55976.57619</v>
      </c>
      <c r="G5" s="1">
        <f t="shared" si="1"/>
        <v>94.385028878118888</v>
      </c>
      <c r="H5" s="50"/>
    </row>
    <row r="6" spans="1:8" x14ac:dyDescent="0.25">
      <c r="A6" s="48"/>
      <c r="B6" s="49"/>
      <c r="C6" s="9" t="s">
        <v>7</v>
      </c>
      <c r="D6" s="24"/>
      <c r="E6" s="1"/>
      <c r="F6" s="1"/>
      <c r="G6" s="1">
        <v>0</v>
      </c>
      <c r="H6" s="50"/>
    </row>
    <row r="7" spans="1:8" x14ac:dyDescent="0.25">
      <c r="A7" s="48"/>
      <c r="B7" s="49"/>
      <c r="C7" s="10" t="s">
        <v>8</v>
      </c>
      <c r="D7" s="2">
        <f>SUM(D3:D6)</f>
        <v>268736.30000000005</v>
      </c>
      <c r="E7" s="2">
        <f>SUM(E3:E6)</f>
        <v>268736.22612000001</v>
      </c>
      <c r="F7" s="2">
        <f>SUM(F3:F6)</f>
        <v>264378.64837000001</v>
      </c>
      <c r="G7" s="2">
        <f>SUM(G3:G6)</f>
        <v>293.6121910037258</v>
      </c>
      <c r="H7" s="50"/>
    </row>
    <row r="8" spans="1:8" s="20" customFormat="1" x14ac:dyDescent="0.25">
      <c r="A8" s="34" t="s">
        <v>9</v>
      </c>
      <c r="B8" s="35" t="s">
        <v>30</v>
      </c>
      <c r="C8" s="17" t="s">
        <v>4</v>
      </c>
      <c r="D8" s="18">
        <f t="shared" ref="D8" si="2">D18+D23</f>
        <v>0</v>
      </c>
      <c r="E8" s="18">
        <f t="shared" ref="E8:F11" si="3">E18+E23</f>
        <v>0</v>
      </c>
      <c r="F8" s="18">
        <f t="shared" si="3"/>
        <v>0</v>
      </c>
      <c r="G8" s="19">
        <v>0</v>
      </c>
      <c r="H8" s="38"/>
    </row>
    <row r="9" spans="1:8" s="20" customFormat="1" x14ac:dyDescent="0.25">
      <c r="A9" s="34"/>
      <c r="B9" s="35"/>
      <c r="C9" s="17" t="s">
        <v>5</v>
      </c>
      <c r="D9" s="18">
        <f>D19+D24</f>
        <v>68464.600000000006</v>
      </c>
      <c r="E9" s="18">
        <f>E19+E24</f>
        <v>68464.600000000006</v>
      </c>
      <c r="F9" s="18">
        <f t="shared" si="3"/>
        <v>67609.695120000004</v>
      </c>
      <c r="G9" s="19">
        <f t="shared" si="1"/>
        <v>98.751318374751335</v>
      </c>
      <c r="H9" s="38"/>
    </row>
    <row r="10" spans="1:8" s="20" customFormat="1" x14ac:dyDescent="0.25">
      <c r="A10" s="34"/>
      <c r="B10" s="35"/>
      <c r="C10" s="17" t="s">
        <v>6</v>
      </c>
      <c r="D10" s="18">
        <f>D20+D25</f>
        <v>12266</v>
      </c>
      <c r="E10" s="18">
        <f t="shared" si="3"/>
        <v>12265.961519999999</v>
      </c>
      <c r="F10" s="18">
        <f t="shared" si="3"/>
        <v>10506.86277</v>
      </c>
      <c r="G10" s="19">
        <f t="shared" si="1"/>
        <v>85.658696653077399</v>
      </c>
      <c r="H10" s="38"/>
    </row>
    <row r="11" spans="1:8" s="20" customFormat="1" x14ac:dyDescent="0.25">
      <c r="A11" s="34"/>
      <c r="B11" s="35"/>
      <c r="C11" s="21" t="s">
        <v>7</v>
      </c>
      <c r="D11" s="18">
        <f t="shared" ref="D11" si="4">D21+D26</f>
        <v>0</v>
      </c>
      <c r="E11" s="18">
        <f t="shared" si="3"/>
        <v>0</v>
      </c>
      <c r="F11" s="18">
        <f t="shared" si="3"/>
        <v>0</v>
      </c>
      <c r="G11" s="19">
        <v>0</v>
      </c>
      <c r="H11" s="38"/>
    </row>
    <row r="12" spans="1:8" s="20" customFormat="1" x14ac:dyDescent="0.25">
      <c r="A12" s="34"/>
      <c r="B12" s="35"/>
      <c r="C12" s="22" t="s">
        <v>8</v>
      </c>
      <c r="D12" s="23">
        <f t="shared" ref="D12" si="5">SUM(D8:D11)</f>
        <v>80730.600000000006</v>
      </c>
      <c r="E12" s="23">
        <f>SUM(E8:E11)</f>
        <v>80730.561520000003</v>
      </c>
      <c r="F12" s="23">
        <f>SUM(F8:F11)</f>
        <v>78116.557889999996</v>
      </c>
      <c r="G12" s="23">
        <f>F12/E12*100</f>
        <v>96.762064352355054</v>
      </c>
      <c r="H12" s="38"/>
    </row>
    <row r="13" spans="1:8" s="12" customFormat="1" x14ac:dyDescent="0.25">
      <c r="A13" s="53" t="s">
        <v>14</v>
      </c>
      <c r="B13" s="56" t="s">
        <v>31</v>
      </c>
      <c r="C13" s="14" t="s">
        <v>4</v>
      </c>
      <c r="D13" s="3">
        <v>0</v>
      </c>
      <c r="E13" s="3">
        <v>0</v>
      </c>
      <c r="F13" s="3">
        <v>0</v>
      </c>
      <c r="G13" s="1">
        <v>0</v>
      </c>
      <c r="H13" s="58"/>
    </row>
    <row r="14" spans="1:8" s="12" customFormat="1" x14ac:dyDescent="0.25">
      <c r="A14" s="54"/>
      <c r="B14" s="57"/>
      <c r="C14" s="14" t="s">
        <v>5</v>
      </c>
      <c r="D14" s="1">
        <v>0</v>
      </c>
      <c r="E14" s="1">
        <v>0</v>
      </c>
      <c r="F14" s="1">
        <v>0</v>
      </c>
      <c r="G14" s="1" t="e">
        <f t="shared" ref="G14:G15" si="6">F14/E14*100</f>
        <v>#DIV/0!</v>
      </c>
      <c r="H14" s="58"/>
    </row>
    <row r="15" spans="1:8" s="12" customFormat="1" x14ac:dyDescent="0.25">
      <c r="A15" s="54"/>
      <c r="B15" s="57"/>
      <c r="C15" s="14" t="s">
        <v>6</v>
      </c>
      <c r="D15" s="1">
        <v>0</v>
      </c>
      <c r="E15" s="1">
        <v>0</v>
      </c>
      <c r="F15" s="1">
        <v>0</v>
      </c>
      <c r="G15" s="1" t="e">
        <f t="shared" si="6"/>
        <v>#DIV/0!</v>
      </c>
      <c r="H15" s="58"/>
    </row>
    <row r="16" spans="1:8" s="12" customFormat="1" x14ac:dyDescent="0.25">
      <c r="A16" s="54"/>
      <c r="B16" s="57"/>
      <c r="C16" s="13" t="s">
        <v>7</v>
      </c>
      <c r="D16" s="1">
        <v>0</v>
      </c>
      <c r="E16" s="1">
        <v>0</v>
      </c>
      <c r="F16" s="1">
        <v>0</v>
      </c>
      <c r="G16" s="1">
        <v>0</v>
      </c>
      <c r="H16" s="58"/>
    </row>
    <row r="17" spans="1:8" s="12" customFormat="1" x14ac:dyDescent="0.25">
      <c r="A17" s="55"/>
      <c r="B17" s="36"/>
      <c r="C17" s="11" t="s">
        <v>8</v>
      </c>
      <c r="D17" s="1">
        <f t="shared" ref="D17" si="7">SUM(D13:D16)</f>
        <v>0</v>
      </c>
      <c r="E17" s="1">
        <f t="shared" ref="E17:F17" si="8">SUM(E13:E16)</f>
        <v>0</v>
      </c>
      <c r="F17" s="1">
        <f t="shared" si="8"/>
        <v>0</v>
      </c>
      <c r="G17" s="1" t="e">
        <f t="shared" ref="G17" si="9">F17/E17*100</f>
        <v>#DIV/0!</v>
      </c>
      <c r="H17" s="58"/>
    </row>
    <row r="18" spans="1:8" ht="51.95" customHeight="1" x14ac:dyDescent="0.25">
      <c r="A18" s="25" t="s">
        <v>15</v>
      </c>
      <c r="B18" s="32" t="s">
        <v>32</v>
      </c>
      <c r="C18" s="7" t="s">
        <v>4</v>
      </c>
      <c r="D18" s="3">
        <v>0</v>
      </c>
      <c r="E18" s="3">
        <v>0</v>
      </c>
      <c r="F18" s="3">
        <v>0</v>
      </c>
      <c r="G18" s="1">
        <v>0</v>
      </c>
      <c r="H18" s="36" t="s">
        <v>39</v>
      </c>
    </row>
    <row r="19" spans="1:8" ht="51.95" customHeight="1" x14ac:dyDescent="0.25">
      <c r="A19" s="25"/>
      <c r="B19" s="32"/>
      <c r="C19" s="7" t="s">
        <v>5</v>
      </c>
      <c r="D19" s="1">
        <v>5186.3</v>
      </c>
      <c r="E19" s="1">
        <v>5186.3</v>
      </c>
      <c r="F19" s="1">
        <v>4744.0574999999999</v>
      </c>
      <c r="G19" s="1">
        <f t="shared" si="1"/>
        <v>91.472870832770951</v>
      </c>
      <c r="H19" s="32"/>
    </row>
    <row r="20" spans="1:8" ht="51.95" customHeight="1" x14ac:dyDescent="0.25">
      <c r="A20" s="25"/>
      <c r="B20" s="32"/>
      <c r="C20" s="7" t="s">
        <v>6</v>
      </c>
      <c r="D20" s="1">
        <v>941.4</v>
      </c>
      <c r="E20" s="1">
        <v>941.39756999999997</v>
      </c>
      <c r="F20" s="1">
        <v>469.1925</v>
      </c>
      <c r="G20" s="1">
        <f t="shared" si="1"/>
        <v>49.839994806869967</v>
      </c>
      <c r="H20" s="32"/>
    </row>
    <row r="21" spans="1:8" ht="51.95" customHeight="1" x14ac:dyDescent="0.25">
      <c r="A21" s="25"/>
      <c r="B21" s="32"/>
      <c r="C21" s="6" t="s">
        <v>7</v>
      </c>
      <c r="D21" s="1">
        <v>0</v>
      </c>
      <c r="E21" s="1">
        <v>0</v>
      </c>
      <c r="F21" s="1">
        <v>0</v>
      </c>
      <c r="G21" s="1">
        <v>0</v>
      </c>
      <c r="H21" s="32"/>
    </row>
    <row r="22" spans="1:8" ht="51.95" customHeight="1" x14ac:dyDescent="0.25">
      <c r="A22" s="25"/>
      <c r="B22" s="32"/>
      <c r="C22" s="5" t="s">
        <v>8</v>
      </c>
      <c r="D22" s="1">
        <f>SUM(D18:D21)</f>
        <v>6127.7</v>
      </c>
      <c r="E22" s="1">
        <f t="shared" ref="E22:F22" si="10">SUM(E18:E21)</f>
        <v>6127.6975700000003</v>
      </c>
      <c r="F22" s="1">
        <f t="shared" si="10"/>
        <v>5213.25</v>
      </c>
      <c r="G22" s="1">
        <f t="shared" si="1"/>
        <v>85.076816217612389</v>
      </c>
      <c r="H22" s="32"/>
    </row>
    <row r="23" spans="1:8" ht="48" customHeight="1" x14ac:dyDescent="0.25">
      <c r="A23" s="25" t="s">
        <v>16</v>
      </c>
      <c r="B23" s="32" t="s">
        <v>33</v>
      </c>
      <c r="C23" s="7" t="s">
        <v>4</v>
      </c>
      <c r="D23" s="3">
        <v>0</v>
      </c>
      <c r="E23" s="3">
        <v>0</v>
      </c>
      <c r="F23" s="3">
        <v>0</v>
      </c>
      <c r="G23" s="1">
        <v>0</v>
      </c>
      <c r="H23" s="32" t="s">
        <v>36</v>
      </c>
    </row>
    <row r="24" spans="1:8" ht="48" customHeight="1" x14ac:dyDescent="0.25">
      <c r="A24" s="25"/>
      <c r="B24" s="32"/>
      <c r="C24" s="7" t="s">
        <v>5</v>
      </c>
      <c r="D24" s="1">
        <v>63278.3</v>
      </c>
      <c r="E24" s="1">
        <v>63278.3</v>
      </c>
      <c r="F24" s="1">
        <v>62865.637620000001</v>
      </c>
      <c r="G24" s="1">
        <f t="shared" si="1"/>
        <v>99.347861146712219</v>
      </c>
      <c r="H24" s="32"/>
    </row>
    <row r="25" spans="1:8" ht="48" customHeight="1" x14ac:dyDescent="0.25">
      <c r="A25" s="25"/>
      <c r="B25" s="32"/>
      <c r="C25" s="7" t="s">
        <v>6</v>
      </c>
      <c r="D25" s="1">
        <v>11324.6</v>
      </c>
      <c r="E25" s="1">
        <v>11324.56395</v>
      </c>
      <c r="F25" s="1">
        <v>10037.670270000001</v>
      </c>
      <c r="G25" s="1">
        <f t="shared" si="1"/>
        <v>88.636262855842688</v>
      </c>
      <c r="H25" s="32"/>
    </row>
    <row r="26" spans="1:8" ht="48" customHeight="1" x14ac:dyDescent="0.25">
      <c r="A26" s="25"/>
      <c r="B26" s="32"/>
      <c r="C26" s="6" t="s">
        <v>7</v>
      </c>
      <c r="D26" s="1">
        <v>0</v>
      </c>
      <c r="E26" s="1">
        <v>0</v>
      </c>
      <c r="F26" s="1">
        <v>0</v>
      </c>
      <c r="G26" s="1">
        <v>0</v>
      </c>
      <c r="H26" s="32"/>
    </row>
    <row r="27" spans="1:8" ht="48" customHeight="1" x14ac:dyDescent="0.25">
      <c r="A27" s="25"/>
      <c r="B27" s="32"/>
      <c r="C27" s="5" t="s">
        <v>8</v>
      </c>
      <c r="D27" s="1">
        <f>SUM(D23:D26)</f>
        <v>74602.900000000009</v>
      </c>
      <c r="E27" s="1">
        <f>SUM(E23:E26)</f>
        <v>74602.863949999999</v>
      </c>
      <c r="F27" s="1">
        <f>SUM(F23:F26)</f>
        <v>72903.307889999996</v>
      </c>
      <c r="G27" s="1">
        <f>F27/E27*100</f>
        <v>97.721862177919775</v>
      </c>
      <c r="H27" s="32"/>
    </row>
    <row r="28" spans="1:8" s="20" customFormat="1" ht="15.95" customHeight="1" x14ac:dyDescent="0.25">
      <c r="A28" s="34" t="s">
        <v>10</v>
      </c>
      <c r="B28" s="35" t="s">
        <v>29</v>
      </c>
      <c r="C28" s="17" t="s">
        <v>4</v>
      </c>
      <c r="D28" s="18">
        <f t="shared" ref="D28" si="11">D33</f>
        <v>63318.2</v>
      </c>
      <c r="E28" s="18">
        <f>E33</f>
        <v>63318.2</v>
      </c>
      <c r="F28" s="18">
        <v>63240.44038</v>
      </c>
      <c r="G28" s="19">
        <f t="shared" si="1"/>
        <v>99.877192308056777</v>
      </c>
      <c r="H28" s="29" t="s">
        <v>37</v>
      </c>
    </row>
    <row r="29" spans="1:8" s="20" customFormat="1" ht="15.95" customHeight="1" x14ac:dyDescent="0.25">
      <c r="A29" s="34"/>
      <c r="B29" s="35"/>
      <c r="C29" s="17" t="s">
        <v>5</v>
      </c>
      <c r="D29" s="18">
        <f t="shared" ref="D29" si="12">D34</f>
        <v>77646.8</v>
      </c>
      <c r="E29" s="18">
        <f>E34</f>
        <v>77646.8</v>
      </c>
      <c r="F29" s="18">
        <v>77551.936679999999</v>
      </c>
      <c r="G29" s="19">
        <f t="shared" si="1"/>
        <v>99.877827135181349</v>
      </c>
      <c r="H29" s="30"/>
    </row>
    <row r="30" spans="1:8" s="20" customFormat="1" ht="15.95" customHeight="1" x14ac:dyDescent="0.25">
      <c r="A30" s="34"/>
      <c r="B30" s="35"/>
      <c r="C30" s="17" t="s">
        <v>6</v>
      </c>
      <c r="D30" s="18">
        <f t="shared" ref="D30" si="13">D35</f>
        <v>13870.1</v>
      </c>
      <c r="E30" s="18">
        <f>E35</f>
        <v>13870.08022</v>
      </c>
      <c r="F30" s="18">
        <v>13600.266439999999</v>
      </c>
      <c r="G30" s="19">
        <f t="shared" si="1"/>
        <v>98.054706420436261</v>
      </c>
      <c r="H30" s="30"/>
    </row>
    <row r="31" spans="1:8" s="20" customFormat="1" ht="15.95" customHeight="1" x14ac:dyDescent="0.25">
      <c r="A31" s="34"/>
      <c r="B31" s="35"/>
      <c r="C31" s="21" t="s">
        <v>7</v>
      </c>
      <c r="D31" s="18" t="str">
        <f t="shared" ref="D31" si="14">D36</f>
        <v xml:space="preserve"> -     </v>
      </c>
      <c r="E31" s="18" t="str">
        <f t="shared" ref="E31" si="15">E36</f>
        <v xml:space="preserve"> -     </v>
      </c>
      <c r="F31" s="18" t="s">
        <v>21</v>
      </c>
      <c r="G31" s="19">
        <v>0</v>
      </c>
      <c r="H31" s="30"/>
    </row>
    <row r="32" spans="1:8" s="20" customFormat="1" ht="15.95" customHeight="1" x14ac:dyDescent="0.25">
      <c r="A32" s="34"/>
      <c r="B32" s="35"/>
      <c r="C32" s="22" t="s">
        <v>8</v>
      </c>
      <c r="D32" s="23">
        <f>SUM(D28:D31)</f>
        <v>154835.1</v>
      </c>
      <c r="E32" s="23">
        <f>SUM(E28:E31)</f>
        <v>154835.08022</v>
      </c>
      <c r="F32" s="23">
        <f>SUM(F28:F31)</f>
        <v>154392.64350000001</v>
      </c>
      <c r="G32" s="23">
        <f>F32/E32*100</f>
        <v>99.714252920351541</v>
      </c>
      <c r="H32" s="30"/>
    </row>
    <row r="33" spans="1:8" ht="15.95" customHeight="1" x14ac:dyDescent="0.25">
      <c r="A33" s="25" t="s">
        <v>11</v>
      </c>
      <c r="B33" s="32" t="s">
        <v>34</v>
      </c>
      <c r="C33" s="7" t="s">
        <v>4</v>
      </c>
      <c r="D33" s="3">
        <v>63318.2</v>
      </c>
      <c r="E33" s="3">
        <v>63318.2</v>
      </c>
      <c r="F33" s="3">
        <v>63240.44038</v>
      </c>
      <c r="G33" s="1">
        <f>F33/E33*100</f>
        <v>99.877192308056777</v>
      </c>
      <c r="H33" s="30"/>
    </row>
    <row r="34" spans="1:8" ht="15.95" customHeight="1" x14ac:dyDescent="0.25">
      <c r="A34" s="25"/>
      <c r="B34" s="32"/>
      <c r="C34" s="7" t="s">
        <v>5</v>
      </c>
      <c r="D34" s="3">
        <v>77646.8</v>
      </c>
      <c r="E34" s="3">
        <v>77646.8</v>
      </c>
      <c r="F34" s="3">
        <v>77551.936679999999</v>
      </c>
      <c r="G34" s="1">
        <f t="shared" si="1"/>
        <v>99.877827135181349</v>
      </c>
      <c r="H34" s="30"/>
    </row>
    <row r="35" spans="1:8" ht="15.95" customHeight="1" x14ac:dyDescent="0.25">
      <c r="A35" s="25"/>
      <c r="B35" s="32"/>
      <c r="C35" s="7" t="s">
        <v>6</v>
      </c>
      <c r="D35" s="3">
        <v>13870.1</v>
      </c>
      <c r="E35" s="3">
        <v>13870.08022</v>
      </c>
      <c r="F35" s="3">
        <v>13600.266439999999</v>
      </c>
      <c r="G35" s="1">
        <f t="shared" si="1"/>
        <v>98.054706420436261</v>
      </c>
      <c r="H35" s="30"/>
    </row>
    <row r="36" spans="1:8" ht="15.95" customHeight="1" x14ac:dyDescent="0.25">
      <c r="A36" s="25"/>
      <c r="B36" s="32"/>
      <c r="C36" s="6" t="s">
        <v>7</v>
      </c>
      <c r="D36" s="3" t="s">
        <v>21</v>
      </c>
      <c r="E36" s="3" t="s">
        <v>21</v>
      </c>
      <c r="F36" s="3" t="s">
        <v>21</v>
      </c>
      <c r="G36" s="1">
        <v>0</v>
      </c>
      <c r="H36" s="30"/>
    </row>
    <row r="37" spans="1:8" ht="15.95" customHeight="1" x14ac:dyDescent="0.25">
      <c r="A37" s="25"/>
      <c r="B37" s="32"/>
      <c r="C37" s="5" t="s">
        <v>8</v>
      </c>
      <c r="D37" s="1">
        <f>SUM(D33:D36)</f>
        <v>154835.1</v>
      </c>
      <c r="E37" s="1">
        <f>SUM(E33:E36)</f>
        <v>154835.08022</v>
      </c>
      <c r="F37" s="1">
        <f>SUM(F33:F36)</f>
        <v>154392.64350000001</v>
      </c>
      <c r="G37" s="1">
        <f t="shared" si="1"/>
        <v>99.714252920351541</v>
      </c>
      <c r="H37" s="31"/>
    </row>
    <row r="38" spans="1:8" s="20" customFormat="1" x14ac:dyDescent="0.25">
      <c r="A38" s="34" t="s">
        <v>12</v>
      </c>
      <c r="B38" s="35" t="s">
        <v>19</v>
      </c>
      <c r="C38" s="17" t="s">
        <v>4</v>
      </c>
      <c r="D38" s="18">
        <f t="shared" ref="D38" si="16">D43</f>
        <v>0</v>
      </c>
      <c r="E38" s="18">
        <f t="shared" ref="E38:F41" si="17">E43</f>
        <v>0</v>
      </c>
      <c r="F38" s="18">
        <f t="shared" si="17"/>
        <v>0</v>
      </c>
      <c r="G38" s="19">
        <v>0</v>
      </c>
      <c r="H38" s="38"/>
    </row>
    <row r="39" spans="1:8" s="20" customFormat="1" x14ac:dyDescent="0.25">
      <c r="A39" s="34"/>
      <c r="B39" s="35"/>
      <c r="C39" s="17" t="s">
        <v>5</v>
      </c>
      <c r="D39" s="18">
        <f>D44</f>
        <v>0</v>
      </c>
      <c r="E39" s="18">
        <f t="shared" si="17"/>
        <v>0</v>
      </c>
      <c r="F39" s="18">
        <f t="shared" si="17"/>
        <v>0</v>
      </c>
      <c r="G39" s="19">
        <v>0</v>
      </c>
      <c r="H39" s="38"/>
    </row>
    <row r="40" spans="1:8" s="20" customFormat="1" x14ac:dyDescent="0.25">
      <c r="A40" s="34"/>
      <c r="B40" s="35"/>
      <c r="C40" s="17" t="s">
        <v>6</v>
      </c>
      <c r="D40" s="18">
        <f t="shared" ref="D40" si="18">D45</f>
        <v>33170.6</v>
      </c>
      <c r="E40" s="18">
        <f t="shared" si="17"/>
        <v>33170.58438</v>
      </c>
      <c r="F40" s="18">
        <f t="shared" si="17"/>
        <v>31869.446980000001</v>
      </c>
      <c r="G40" s="19">
        <f t="shared" si="1"/>
        <v>96.077436004460296</v>
      </c>
      <c r="H40" s="38"/>
    </row>
    <row r="41" spans="1:8" s="20" customFormat="1" x14ac:dyDescent="0.25">
      <c r="A41" s="34"/>
      <c r="B41" s="35"/>
      <c r="C41" s="21" t="s">
        <v>7</v>
      </c>
      <c r="D41" s="18">
        <f t="shared" ref="D41" si="19">D46</f>
        <v>0</v>
      </c>
      <c r="E41" s="18">
        <f t="shared" si="17"/>
        <v>0</v>
      </c>
      <c r="F41" s="18">
        <f t="shared" si="17"/>
        <v>0</v>
      </c>
      <c r="G41" s="19">
        <v>0</v>
      </c>
      <c r="H41" s="38"/>
    </row>
    <row r="42" spans="1:8" s="20" customFormat="1" x14ac:dyDescent="0.25">
      <c r="A42" s="34"/>
      <c r="B42" s="35"/>
      <c r="C42" s="22" t="s">
        <v>8</v>
      </c>
      <c r="D42" s="23">
        <f>SUM(D38:D41)</f>
        <v>33170.6</v>
      </c>
      <c r="E42" s="23">
        <f>SUM(E38:E41)</f>
        <v>33170.58438</v>
      </c>
      <c r="F42" s="23">
        <f>SUM(F38:F41)</f>
        <v>31869.446980000001</v>
      </c>
      <c r="G42" s="23">
        <f>F42/E42*100</f>
        <v>96.077436004460296</v>
      </c>
      <c r="H42" s="38"/>
    </row>
    <row r="43" spans="1:8" x14ac:dyDescent="0.25">
      <c r="A43" s="25" t="s">
        <v>13</v>
      </c>
      <c r="B43" s="32" t="s">
        <v>35</v>
      </c>
      <c r="C43" s="7" t="s">
        <v>4</v>
      </c>
      <c r="D43" s="3">
        <v>0</v>
      </c>
      <c r="E43" s="3">
        <v>0</v>
      </c>
      <c r="F43" s="3">
        <v>0</v>
      </c>
      <c r="G43" s="1">
        <v>0</v>
      </c>
      <c r="H43" s="32" t="s">
        <v>20</v>
      </c>
    </row>
    <row r="44" spans="1:8" x14ac:dyDescent="0.25">
      <c r="A44" s="25"/>
      <c r="B44" s="32"/>
      <c r="C44" s="7" t="s">
        <v>5</v>
      </c>
      <c r="D44" s="1">
        <v>0</v>
      </c>
      <c r="E44" s="1">
        <v>0</v>
      </c>
      <c r="F44" s="1">
        <v>0</v>
      </c>
      <c r="G44" s="1">
        <v>0</v>
      </c>
      <c r="H44" s="32"/>
    </row>
    <row r="45" spans="1:8" x14ac:dyDescent="0.25">
      <c r="A45" s="25"/>
      <c r="B45" s="32"/>
      <c r="C45" s="7" t="s">
        <v>6</v>
      </c>
      <c r="D45" s="1">
        <v>33170.6</v>
      </c>
      <c r="E45" s="1">
        <v>33170.58438</v>
      </c>
      <c r="F45" s="1">
        <v>31869.446980000001</v>
      </c>
      <c r="G45" s="1">
        <f t="shared" si="1"/>
        <v>96.077436004460296</v>
      </c>
      <c r="H45" s="32"/>
    </row>
    <row r="46" spans="1:8" x14ac:dyDescent="0.25">
      <c r="A46" s="25"/>
      <c r="B46" s="32"/>
      <c r="C46" s="6" t="s">
        <v>7</v>
      </c>
      <c r="D46" s="1">
        <v>0</v>
      </c>
      <c r="E46" s="1">
        <v>0</v>
      </c>
      <c r="F46" s="1">
        <v>0</v>
      </c>
      <c r="G46" s="1">
        <v>0</v>
      </c>
      <c r="H46" s="32"/>
    </row>
    <row r="47" spans="1:8" x14ac:dyDescent="0.25">
      <c r="A47" s="25"/>
      <c r="B47" s="32"/>
      <c r="C47" s="5" t="s">
        <v>8</v>
      </c>
      <c r="D47" s="1">
        <f t="shared" ref="D47" si="20">SUM(D43:D46)</f>
        <v>33170.6</v>
      </c>
      <c r="E47" s="1">
        <f t="shared" ref="E47:F47" si="21">SUM(E43:E46)</f>
        <v>33170.58438</v>
      </c>
      <c r="F47" s="1">
        <f t="shared" si="21"/>
        <v>31869.446980000001</v>
      </c>
      <c r="G47" s="1">
        <f t="shared" si="1"/>
        <v>96.077436004460296</v>
      </c>
      <c r="H47" s="32"/>
    </row>
    <row r="157" spans="1:1" x14ac:dyDescent="0.25">
      <c r="A157" s="43" t="s">
        <v>1</v>
      </c>
    </row>
    <row r="158" spans="1:1" x14ac:dyDescent="0.25">
      <c r="A158" s="43"/>
    </row>
    <row r="159" spans="1:1" x14ac:dyDescent="0.25">
      <c r="A159" s="51"/>
    </row>
    <row r="160" spans="1:1" x14ac:dyDescent="0.25">
      <c r="A160" s="51"/>
    </row>
    <row r="161" spans="1:2" x14ac:dyDescent="0.25">
      <c r="A161" s="51"/>
    </row>
    <row r="162" spans="1:2" x14ac:dyDescent="0.25">
      <c r="A162" s="51"/>
    </row>
    <row r="163" spans="1:2" x14ac:dyDescent="0.25">
      <c r="A163" s="51"/>
    </row>
    <row r="164" spans="1:2" x14ac:dyDescent="0.25">
      <c r="A164" s="52"/>
      <c r="B164" s="20"/>
    </row>
    <row r="165" spans="1:2" x14ac:dyDescent="0.25">
      <c r="A165" s="52"/>
      <c r="B165" s="20"/>
    </row>
    <row r="166" spans="1:2" x14ac:dyDescent="0.25">
      <c r="A166" s="52"/>
      <c r="B166" s="20"/>
    </row>
    <row r="167" spans="1:2" x14ac:dyDescent="0.25">
      <c r="A167" s="52"/>
      <c r="B167" s="20"/>
    </row>
    <row r="168" spans="1:2" x14ac:dyDescent="0.25">
      <c r="A168" s="52"/>
      <c r="B168" s="20"/>
    </row>
    <row r="169" spans="1:2" x14ac:dyDescent="0.25">
      <c r="A169" s="59"/>
      <c r="B169" s="12"/>
    </row>
    <row r="170" spans="1:2" x14ac:dyDescent="0.25">
      <c r="A170" s="59"/>
      <c r="B170" s="12"/>
    </row>
    <row r="171" spans="1:2" x14ac:dyDescent="0.25">
      <c r="A171" s="59"/>
      <c r="B171" s="12"/>
    </row>
    <row r="172" spans="1:2" x14ac:dyDescent="0.25">
      <c r="A172" s="59"/>
      <c r="B172" s="12"/>
    </row>
    <row r="173" spans="1:2" x14ac:dyDescent="0.25">
      <c r="A173" s="59"/>
      <c r="B173" s="12"/>
    </row>
    <row r="174" spans="1:2" x14ac:dyDescent="0.25">
      <c r="A174" s="26" t="s">
        <v>22</v>
      </c>
      <c r="B174" s="47" t="s">
        <v>38</v>
      </c>
    </row>
    <row r="175" spans="1:2" x14ac:dyDescent="0.25">
      <c r="A175" s="27"/>
      <c r="B175" s="47"/>
    </row>
    <row r="176" spans="1:2" x14ac:dyDescent="0.25">
      <c r="A176" s="27"/>
      <c r="B176" s="47"/>
    </row>
    <row r="177" spans="1:2" x14ac:dyDescent="0.25">
      <c r="A177" s="27"/>
      <c r="B177" s="47"/>
    </row>
    <row r="178" spans="1:2" x14ac:dyDescent="0.25">
      <c r="A178" s="28"/>
      <c r="B178" s="47"/>
    </row>
    <row r="179" spans="1:2" x14ac:dyDescent="0.25">
      <c r="A179" s="33" t="s">
        <v>23</v>
      </c>
    </row>
    <row r="180" spans="1:2" x14ac:dyDescent="0.25">
      <c r="A180" s="33"/>
    </row>
    <row r="181" spans="1:2" x14ac:dyDescent="0.25">
      <c r="A181" s="33"/>
    </row>
    <row r="182" spans="1:2" x14ac:dyDescent="0.25">
      <c r="A182" s="33"/>
    </row>
    <row r="183" spans="1:2" x14ac:dyDescent="0.25">
      <c r="A183" s="33"/>
    </row>
    <row r="184" spans="1:2" x14ac:dyDescent="0.25">
      <c r="A184" s="33"/>
      <c r="B184" s="20"/>
    </row>
    <row r="185" spans="1:2" x14ac:dyDescent="0.25">
      <c r="A185" s="33"/>
      <c r="B185" s="20"/>
    </row>
    <row r="186" spans="1:2" x14ac:dyDescent="0.25">
      <c r="A186" s="33"/>
      <c r="B186" s="20"/>
    </row>
    <row r="187" spans="1:2" x14ac:dyDescent="0.25">
      <c r="A187" s="33"/>
      <c r="B187" s="20"/>
    </row>
    <row r="188" spans="1:2" x14ac:dyDescent="0.25">
      <c r="A188" s="33"/>
      <c r="B188" s="20"/>
    </row>
    <row r="189" spans="1:2" x14ac:dyDescent="0.25">
      <c r="A189" s="33"/>
    </row>
    <row r="190" spans="1:2" x14ac:dyDescent="0.25">
      <c r="A190" s="33"/>
    </row>
    <row r="191" spans="1:2" x14ac:dyDescent="0.25">
      <c r="A191" s="33"/>
    </row>
    <row r="192" spans="1:2" x14ac:dyDescent="0.25">
      <c r="A192" s="33"/>
    </row>
    <row r="193" spans="1:2" x14ac:dyDescent="0.25">
      <c r="A193" s="33"/>
    </row>
    <row r="194" spans="1:2" x14ac:dyDescent="0.25">
      <c r="A194" s="39"/>
      <c r="B194" s="20"/>
    </row>
    <row r="195" spans="1:2" x14ac:dyDescent="0.25">
      <c r="A195" s="39"/>
      <c r="B195" s="20"/>
    </row>
    <row r="196" spans="1:2" x14ac:dyDescent="0.25">
      <c r="A196" s="39"/>
      <c r="B196" s="20"/>
    </row>
    <row r="197" spans="1:2" x14ac:dyDescent="0.25">
      <c r="A197" s="39"/>
      <c r="B197" s="20"/>
    </row>
    <row r="198" spans="1:2" x14ac:dyDescent="0.25">
      <c r="A198" s="39"/>
      <c r="B198" s="20"/>
    </row>
    <row r="199" spans="1:2" x14ac:dyDescent="0.25">
      <c r="A199" s="37"/>
    </row>
    <row r="200" spans="1:2" x14ac:dyDescent="0.25">
      <c r="A200" s="37"/>
    </row>
    <row r="201" spans="1:2" x14ac:dyDescent="0.25">
      <c r="A201" s="37"/>
    </row>
    <row r="202" spans="1:2" x14ac:dyDescent="0.25">
      <c r="A202" s="37"/>
    </row>
    <row r="203" spans="1:2" x14ac:dyDescent="0.25">
      <c r="A203" s="37"/>
    </row>
  </sheetData>
  <mergeCells count="39">
    <mergeCell ref="B174:B178"/>
    <mergeCell ref="A3:A7"/>
    <mergeCell ref="B3:B7"/>
    <mergeCell ref="H3:H7"/>
    <mergeCell ref="A159:A163"/>
    <mergeCell ref="A164:A168"/>
    <mergeCell ref="A8:A12"/>
    <mergeCell ref="B8:B12"/>
    <mergeCell ref="H8:H12"/>
    <mergeCell ref="A13:A17"/>
    <mergeCell ref="B13:B17"/>
    <mergeCell ref="H13:H17"/>
    <mergeCell ref="A169:A173"/>
    <mergeCell ref="A1:B2"/>
    <mergeCell ref="C1:C2"/>
    <mergeCell ref="H1:H2"/>
    <mergeCell ref="A157:A158"/>
    <mergeCell ref="D1:G1"/>
    <mergeCell ref="A43:A47"/>
    <mergeCell ref="B43:B47"/>
    <mergeCell ref="H43:H47"/>
    <mergeCell ref="A199:A203"/>
    <mergeCell ref="A38:A42"/>
    <mergeCell ref="B38:B42"/>
    <mergeCell ref="H38:H42"/>
    <mergeCell ref="A194:A198"/>
    <mergeCell ref="A23:A27"/>
    <mergeCell ref="A174:A178"/>
    <mergeCell ref="H28:H37"/>
    <mergeCell ref="B23:B27"/>
    <mergeCell ref="H23:H27"/>
    <mergeCell ref="A179:A193"/>
    <mergeCell ref="A28:A32"/>
    <mergeCell ref="B28:B32"/>
    <mergeCell ref="A33:A37"/>
    <mergeCell ref="B33:B37"/>
    <mergeCell ref="A18:A22"/>
    <mergeCell ref="B18:B22"/>
    <mergeCell ref="H18:H22"/>
  </mergeCells>
  <pageMargins left="0.7" right="0.7" top="0.75" bottom="0.75" header="0.3" footer="0.3"/>
  <pageSetup paperSize="9" scale="80" fitToHeight="0" orientation="landscape" r:id="rId1"/>
  <rowBreaks count="1" manualBreakCount="1">
    <brk id="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Жилищ. сфер.</vt:lpstr>
      <vt:lpstr>'Жилищ. сфер.'!Область_печати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Богданова</dc:creator>
  <cp:lastModifiedBy>Ирина Богданова</cp:lastModifiedBy>
  <cp:lastPrinted>2024-10-29T06:30:52Z</cp:lastPrinted>
  <dcterms:created xsi:type="dcterms:W3CDTF">2006-09-16T00:00:00Z</dcterms:created>
  <dcterms:modified xsi:type="dcterms:W3CDTF">2025-01-23T11:02:17Z</dcterms:modified>
</cp:coreProperties>
</file>