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ДОК\Новая папка\письма\отчеты отдела\ежекартальные\отчет по программе экономика\4 квартал\"/>
    </mc:Choice>
  </mc:AlternateContent>
  <bookViews>
    <workbookView xWindow="0" yWindow="0" windowWidth="28800" windowHeight="11835"/>
  </bookViews>
  <sheets>
    <sheet name="Разв. эконом." sheetId="14" r:id="rId1"/>
  </sheets>
  <calcPr calcId="152511"/>
</workbook>
</file>

<file path=xl/calcChain.xml><?xml version="1.0" encoding="utf-8"?>
<calcChain xmlns="http://schemas.openxmlformats.org/spreadsheetml/2006/main">
  <c r="D5" i="14" l="1"/>
  <c r="D7" i="14" s="1"/>
  <c r="G10" i="14" l="1"/>
  <c r="G7" i="14"/>
  <c r="G5" i="14"/>
  <c r="F5" i="14"/>
  <c r="F4" i="14"/>
  <c r="E12" i="14"/>
  <c r="F10" i="14"/>
  <c r="F9" i="14"/>
  <c r="F47" i="14"/>
  <c r="G40" i="14"/>
  <c r="F42" i="14"/>
  <c r="G35" i="14"/>
  <c r="F17" i="14"/>
  <c r="E17" i="14"/>
  <c r="G15" i="14"/>
  <c r="G17" i="14" s="1"/>
  <c r="G3" i="14"/>
  <c r="G9" i="14"/>
  <c r="G8" i="14"/>
  <c r="E47" i="14"/>
  <c r="D47" i="14"/>
  <c r="F37" i="14"/>
  <c r="E37" i="14"/>
  <c r="D37" i="14"/>
  <c r="G32" i="14"/>
  <c r="G28" i="14"/>
  <c r="F32" i="14"/>
  <c r="E32" i="14"/>
  <c r="D32" i="14"/>
  <c r="G27" i="14"/>
  <c r="G25" i="14"/>
  <c r="G24" i="14"/>
  <c r="F27" i="14"/>
  <c r="E27" i="14"/>
  <c r="D27" i="14"/>
  <c r="D22" i="14"/>
  <c r="D17" i="14"/>
  <c r="D12" i="14"/>
  <c r="F12" i="14" l="1"/>
  <c r="F7" i="14"/>
  <c r="G4" i="14"/>
  <c r="G47" i="14"/>
  <c r="G45" i="14"/>
  <c r="D42" i="14" l="1"/>
  <c r="G20" i="14" l="1"/>
  <c r="G19" i="14"/>
  <c r="E42" i="14"/>
  <c r="F22" i="14"/>
  <c r="E22" i="14"/>
  <c r="G22" i="14" l="1"/>
  <c r="G42" i="14"/>
  <c r="E7" i="14"/>
  <c r="G37" i="14" l="1"/>
  <c r="G12" i="14"/>
</calcChain>
</file>

<file path=xl/sharedStrings.xml><?xml version="1.0" encoding="utf-8"?>
<sst xmlns="http://schemas.openxmlformats.org/spreadsheetml/2006/main" count="75" uniqueCount="35">
  <si>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</si>
  <si>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</si>
  <si>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</si>
  <si>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</si>
  <si>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</si>
  <si>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</si>
  <si>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</si>
  <si>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</si>
  <si>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 xml:space="preserve">Наименование муниципальной программы, структурного элемента, комплекса процессных мероприятий, регионального проекта
</t>
  </si>
  <si>
    <t xml:space="preserve">План по программе
(с изменениями)
</t>
  </si>
  <si>
    <t>на 31 декабря 2024 года</t>
  </si>
  <si>
    <t xml:space="preserve">Уточненный план по бюджету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</si>
  <si>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</si>
  <si>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Профилактика правонарушений в городе Пыть-Яхе</t>
  </si>
  <si>
    <t>Направление (подпрограмма) "Профилактика правонарушений"</t>
  </si>
  <si>
    <t>1.1.</t>
  </si>
  <si>
    <t>1.2.</t>
  </si>
  <si>
    <t>1.3</t>
  </si>
  <si>
    <t>1.4.</t>
  </si>
  <si>
    <t>1.6.</t>
  </si>
  <si>
    <t xml:space="preserve">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 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</si>
  <si>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</si>
  <si>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 xml:space="preserve">Осуществление государственных полномочий по созданию и обеспечению деятельности административной комиссии </t>
  </si>
  <si>
    <t xml:space="preserve">Создание условий для деятельности народных дружинников </t>
  </si>
  <si>
    <t xml:space="preserve">Обеспечение функционирования и развития систем видеонаблюдения в наиболее криминогенных общественных местах и на улицах Пыть-Яха </t>
  </si>
  <si>
    <t>1.</t>
  </si>
  <si>
    <t>Проведение информационной антинаркотической политики (всего)</t>
  </si>
  <si>
    <t>Направление (подпрограмма) "Профилактика незаконного оборота и потребления наркотических средств
и психотропных веществ"</t>
  </si>
  <si>
    <t>2.1</t>
  </si>
  <si>
    <t>Заработная плата, начисления на выплаты по оплате труда, услуги связи</t>
  </si>
  <si>
    <t>Почтовые расходы, опубликование списков кандидатов в газете</t>
  </si>
  <si>
    <t xml:space="preserve"> обслуживание городской системы видеонаблюдения с ООО "Техносервисгруп"  на сумму 995,06 тыс. руб. оплата произведена на сумму 912,1 тыс.руб.; на поставку оборудовани с ИП Еременко Д.В. на сумму 99,996 тыс.руб. оплата произведена полностью; на ремонт оптоволоконного кабеля с ИП Григорьев Д.С. на сумму 71,00 тыс. руб., оплата произведена полностью, на приобретение жесткого диска с  ИП Григорьев Д.С. на сумму 40,00 тыс. руб., оплата произведена полностью, на приобретение ЖК Панели  с  ИП Григорьев Д.С. на сумму 230,0 тыс. руб., оплата произведена полностью</t>
  </si>
  <si>
    <t>Заключено Соглашение о предоставлении субсидии местному бюджету из бюджета ХМАО-Югры № ДРБ-29-11/2024 от 31.01.2024. Реализовано на основании распоряжения администрации города Пыть-Яха от 17.06.2024 № 1106-ра «О перечислении денежных средств членам народной дружины города Пыть-Яха» - 68 600 руб. Реализовано на основании распоряжения администрации города Пыть-Яха от 12.12.2024  № 2368-ра «О перечислении денежных средств членам народной дружины города Пыть-Яха» - 63 200,0 руб. Договор страхования от несчастных случаев народных дружинников от 16.12.2024 № 12-00007-81/24-3,0 тыс. руб.</t>
  </si>
  <si>
    <t xml:space="preserve">  - контракт № 32 от 12.03.2024 с ООО «РК Медиа Тайм» на изготовление баннера на тему мошенничество- 13 тыс.руб.
- контракт № 33 от 12.03.2024 с ООО «РК Медиа Тайм» на изготовление баннера на тему БДД- 13 тыс. руб.
- контракт № 34 от 12.03.2024 с ООО «РК Медиа Тайм» на изготовление баннера на тему коррупция-13 тыс.руб.                            контракт № 47 от 01.04.2024 с ООО «Лучший выбор» на изготовление листовок «Финансовое мошенничество»- 12 тыс.руб.контракт № 98 от 16.08.2024 с ООО «Лучший выбор» на изготовление медалей и значков-19,9тыс.руб
</t>
  </si>
  <si>
    <t xml:space="preserve"> -контракт № 09 от 08.02.2024 с ИП Бурлуцким А.В. на размещение рекламной продукции в лифтах многоквартирных домов - 78800 руб., оплачено 78800 руб.;
- контракт № 35 от 12.03.2024 с ООО «РК Медиа Тайм» на изготовление баннера -13000 руб., оплачено 13 000;
-контракт №40 от 20.03.2024 с ИП Бочкарев Р.В. на изготовление листовки -17500 руб. оплачено 17500;
- контракт № 41 от 20.03.2024 с ООО «Лучший выбор» на изготовление брошюры - 15000 руб. оплачено 15 000,0, - контракт № 133 от 14.10.2024 с ИП Басова ЕВ. на приобретение подарочных сертификатов - 45 500  руб. оплачено 45500,0, - контракт № 132 от 14.10.2024 с ООО "Лучший выбор" на приобретение футболок и рамок - 70 700,0 руб. оплачено 70 700,0, - контракт № 131 от 11.10.2024 с ООО "БИШОП" на приобретение сувениров - 4 000,0  руб. оплачено 4000,0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</si>
</sst>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/>
    <xf numFmtId="1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2" fontId="1" fillId="2" borderId="1" xfId="1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left" vertical="center" wrapText="1"/>
    </xf>
    <xf numFmtId="1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6" fontId="1" fillId="0" borderId="1" xfId="1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zoomScaleNormal="100" workbookViewId="0">
      <selection activeCell="D6" sqref="D6"/>
    </sheetView>
  </sheetViews>
  <sheetFormatPr defaultRowHeight="15" x14ac:dyDescent="0.25"/>
  <cols>
    <col min="1" max="1" width="6.5703125" customWidth="1"/>
    <col min="2" max="2" width="34.85546875" customWidth="1"/>
    <col min="3" max="3" width="20.140625" customWidth="1"/>
    <col min="4" max="4" width="19.85546875" style="1" customWidth="1"/>
    <col min="5" max="7" width="12.85546875" customWidth="1"/>
    <col min="8" max="8" width="58.42578125" customWidth="1"/>
  </cols>
  <sheetData>
    <row r="1" spans="1:8" ht="15" customHeight="1" x14ac:dyDescent="0.25">
      <c r="A1" s="30" t="s">
        <v>8</v>
      </c>
      <c r="B1" s="30"/>
      <c r="C1" s="30" t="s">
        <v>0</v>
      </c>
      <c r="D1" s="39" t="s">
        <v>10</v>
      </c>
      <c r="E1" s="40"/>
      <c r="F1" s="40"/>
      <c r="G1" s="41"/>
      <c r="H1" s="37" t="s">
        <v>12</v>
      </c>
    </row>
    <row r="2" spans="1:8" ht="51" x14ac:dyDescent="0.25">
      <c r="A2" s="30"/>
      <c r="B2" s="30"/>
      <c r="C2" s="30"/>
      <c r="D2" s="4" t="s">
        <v>9</v>
      </c>
      <c r="E2" s="5" t="s">
        <v>11</v>
      </c>
      <c r="F2" s="5" t="s">
        <v>1</v>
      </c>
      <c r="G2" s="5" t="s">
        <v>2</v>
      </c>
      <c r="H2" s="38"/>
    </row>
    <row r="3" spans="1:8" x14ac:dyDescent="0.25">
      <c r="A3" s="37"/>
      <c r="B3" s="31" t="s">
        <v>13</v>
      </c>
      <c r="C3" s="6" t="s">
        <v>3</v>
      </c>
      <c r="D3" s="7">
        <v>3.1</v>
      </c>
      <c r="E3" s="8">
        <v>3.1</v>
      </c>
      <c r="F3" s="8">
        <v>3.1</v>
      </c>
      <c r="G3" s="8">
        <f>F3/E3*100</f>
        <v>100</v>
      </c>
      <c r="H3" s="34"/>
    </row>
    <row r="4" spans="1:8" x14ac:dyDescent="0.25">
      <c r="A4" s="37"/>
      <c r="B4" s="31">
        <v>0</v>
      </c>
      <c r="C4" s="6" t="s">
        <v>4</v>
      </c>
      <c r="D4" s="9">
        <v>2291.4</v>
      </c>
      <c r="E4" s="8">
        <v>2291.4</v>
      </c>
      <c r="F4" s="8">
        <f>F24+F19</f>
        <v>2291.4</v>
      </c>
      <c r="G4" s="8">
        <f>F4/E4*100</f>
        <v>100</v>
      </c>
      <c r="H4" s="34"/>
    </row>
    <row r="5" spans="1:8" x14ac:dyDescent="0.25">
      <c r="A5" s="37"/>
      <c r="B5" s="31">
        <v>0</v>
      </c>
      <c r="C5" s="6" t="s">
        <v>5</v>
      </c>
      <c r="D5" s="49">
        <f>D10+D40</f>
        <v>1811.3</v>
      </c>
      <c r="E5" s="8">
        <v>1811.3</v>
      </c>
      <c r="F5" s="8">
        <f>F10+F45</f>
        <v>1726.8</v>
      </c>
      <c r="G5" s="8">
        <f>F5/E5*100</f>
        <v>95.334842378402257</v>
      </c>
      <c r="H5" s="34"/>
    </row>
    <row r="6" spans="1:8" x14ac:dyDescent="0.25">
      <c r="A6" s="37"/>
      <c r="B6" s="31"/>
      <c r="C6" s="10" t="s">
        <v>6</v>
      </c>
      <c r="D6" s="11"/>
      <c r="E6" s="8">
        <v>0</v>
      </c>
      <c r="F6" s="8"/>
      <c r="G6" s="8"/>
      <c r="H6" s="34"/>
    </row>
    <row r="7" spans="1:8" x14ac:dyDescent="0.25">
      <c r="A7" s="37"/>
      <c r="B7" s="31"/>
      <c r="C7" s="12" t="s">
        <v>7</v>
      </c>
      <c r="D7" s="13">
        <f>D5+D6+D4+D3</f>
        <v>4105.8</v>
      </c>
      <c r="E7" s="14">
        <f t="shared" ref="E7" si="0">SUM(E3:E6)</f>
        <v>4105.8</v>
      </c>
      <c r="F7" s="14">
        <f>F5+F4+F3</f>
        <v>4021.2999999999997</v>
      </c>
      <c r="G7" s="14">
        <f>F7/E7*100</f>
        <v>97.941935798139198</v>
      </c>
      <c r="H7" s="34"/>
    </row>
    <row r="8" spans="1:8" x14ac:dyDescent="0.25">
      <c r="A8" s="30" t="s">
        <v>25</v>
      </c>
      <c r="B8" s="31" t="s">
        <v>14</v>
      </c>
      <c r="C8" s="6" t="s">
        <v>3</v>
      </c>
      <c r="D8" s="15">
        <v>3.1</v>
      </c>
      <c r="E8" s="16">
        <v>3.1</v>
      </c>
      <c r="F8" s="16">
        <v>3.1</v>
      </c>
      <c r="G8" s="17">
        <f>F8/E8*100</f>
        <v>100</v>
      </c>
      <c r="H8" s="36"/>
    </row>
    <row r="9" spans="1:8" x14ac:dyDescent="0.25">
      <c r="A9" s="30"/>
      <c r="B9" s="31"/>
      <c r="C9" s="6" t="s">
        <v>4</v>
      </c>
      <c r="D9" s="18">
        <v>2291.4</v>
      </c>
      <c r="E9" s="16">
        <v>2291.4</v>
      </c>
      <c r="F9" s="16">
        <f>F24+F19</f>
        <v>2291.4</v>
      </c>
      <c r="G9" s="17">
        <f>F9/E9*100</f>
        <v>100</v>
      </c>
      <c r="H9" s="36"/>
    </row>
    <row r="10" spans="1:8" x14ac:dyDescent="0.25">
      <c r="A10" s="30"/>
      <c r="B10" s="31"/>
      <c r="C10" s="6" t="s">
        <v>5</v>
      </c>
      <c r="D10" s="18">
        <v>1566.3</v>
      </c>
      <c r="E10" s="16">
        <v>1566.3</v>
      </c>
      <c r="F10" s="16">
        <f>F15+F20+F25+F35</f>
        <v>1482.3</v>
      </c>
      <c r="G10" s="17">
        <f>F10/E10*100</f>
        <v>94.637042712124114</v>
      </c>
      <c r="H10" s="36"/>
    </row>
    <row r="11" spans="1:8" x14ac:dyDescent="0.25">
      <c r="A11" s="30"/>
      <c r="B11" s="31"/>
      <c r="C11" s="10" t="s">
        <v>6</v>
      </c>
      <c r="D11" s="19"/>
      <c r="E11" s="16"/>
      <c r="F11" s="16"/>
      <c r="G11" s="17"/>
      <c r="H11" s="36"/>
    </row>
    <row r="12" spans="1:8" x14ac:dyDescent="0.25">
      <c r="A12" s="30"/>
      <c r="B12" s="31"/>
      <c r="C12" s="12" t="s">
        <v>7</v>
      </c>
      <c r="D12" s="20">
        <f>D8+D9+D10+D11</f>
        <v>3860.8</v>
      </c>
      <c r="E12" s="20">
        <f>E8+E9+E10+E11</f>
        <v>3860.8</v>
      </c>
      <c r="F12" s="20">
        <f>F10+F9+F8</f>
        <v>3776.7999999999997</v>
      </c>
      <c r="G12" s="20">
        <f t="shared" ref="G12:G42" si="1">F12/E12*100</f>
        <v>97.824285122254437</v>
      </c>
      <c r="H12" s="36"/>
    </row>
    <row r="13" spans="1:8" ht="25.5" customHeight="1" x14ac:dyDescent="0.25">
      <c r="A13" s="32" t="s">
        <v>15</v>
      </c>
      <c r="B13" s="34" t="s">
        <v>24</v>
      </c>
      <c r="C13" s="6" t="s">
        <v>3</v>
      </c>
      <c r="D13" s="21"/>
      <c r="E13" s="17"/>
      <c r="F13" s="17"/>
      <c r="G13" s="17"/>
      <c r="H13" s="42" t="s">
        <v>31</v>
      </c>
    </row>
    <row r="14" spans="1:8" x14ac:dyDescent="0.25">
      <c r="A14" s="33"/>
      <c r="B14" s="35"/>
      <c r="C14" s="6" t="s">
        <v>4</v>
      </c>
      <c r="D14" s="17"/>
      <c r="E14" s="17"/>
      <c r="F14" s="17"/>
      <c r="G14" s="17"/>
      <c r="H14" s="43"/>
    </row>
    <row r="15" spans="1:8" x14ac:dyDescent="0.25">
      <c r="A15" s="33"/>
      <c r="B15" s="35"/>
      <c r="C15" s="6" t="s">
        <v>5</v>
      </c>
      <c r="D15" s="17">
        <v>1437</v>
      </c>
      <c r="E15" s="17">
        <v>1437</v>
      </c>
      <c r="F15" s="17">
        <v>1353.1</v>
      </c>
      <c r="G15" s="17">
        <f>F15/E15*100</f>
        <v>94.161447459986078</v>
      </c>
      <c r="H15" s="43"/>
    </row>
    <row r="16" spans="1:8" x14ac:dyDescent="0.25">
      <c r="A16" s="33"/>
      <c r="B16" s="35"/>
      <c r="C16" s="10" t="s">
        <v>6</v>
      </c>
      <c r="D16" s="22"/>
      <c r="E16" s="17"/>
      <c r="F16" s="17"/>
      <c r="G16" s="17">
        <v>0</v>
      </c>
      <c r="H16" s="43"/>
    </row>
    <row r="17" spans="1:8" x14ac:dyDescent="0.25">
      <c r="A17" s="33"/>
      <c r="B17" s="35"/>
      <c r="C17" s="2" t="s">
        <v>7</v>
      </c>
      <c r="D17" s="17">
        <f>D13+D14+D15+D16</f>
        <v>1437</v>
      </c>
      <c r="E17" s="17">
        <f>E13+E14+E15+E16</f>
        <v>1437</v>
      </c>
      <c r="F17" s="17">
        <f>F13+F14+F15+F16</f>
        <v>1353.1</v>
      </c>
      <c r="G17" s="17">
        <f>G13+G14+G15+G16</f>
        <v>94.161447459986078</v>
      </c>
      <c r="H17" s="43"/>
    </row>
    <row r="18" spans="1:8" s="3" customFormat="1" x14ac:dyDescent="0.25">
      <c r="A18" s="45" t="s">
        <v>16</v>
      </c>
      <c r="B18" s="46" t="s">
        <v>23</v>
      </c>
      <c r="C18" s="6" t="s">
        <v>3</v>
      </c>
      <c r="D18" s="21"/>
      <c r="E18" s="17"/>
      <c r="F18" s="17">
        <v>0</v>
      </c>
      <c r="G18" s="17">
        <v>0</v>
      </c>
      <c r="H18" s="23"/>
    </row>
    <row r="19" spans="1:8" s="3" customFormat="1" ht="127.5" x14ac:dyDescent="0.25">
      <c r="A19" s="45"/>
      <c r="B19" s="35"/>
      <c r="C19" s="6" t="s">
        <v>4</v>
      </c>
      <c r="D19" s="17">
        <v>94.3</v>
      </c>
      <c r="E19" s="17">
        <v>94.3</v>
      </c>
      <c r="F19" s="17">
        <v>94.3</v>
      </c>
      <c r="G19" s="17">
        <f t="shared" si="1"/>
        <v>100</v>
      </c>
      <c r="H19" s="23" t="s">
        <v>32</v>
      </c>
    </row>
    <row r="20" spans="1:8" s="3" customFormat="1" x14ac:dyDescent="0.25">
      <c r="A20" s="45"/>
      <c r="B20" s="35"/>
      <c r="C20" s="6" t="s">
        <v>5</v>
      </c>
      <c r="D20" s="17">
        <v>40.5</v>
      </c>
      <c r="E20" s="17">
        <v>40.5</v>
      </c>
      <c r="F20" s="17">
        <v>40.5</v>
      </c>
      <c r="G20" s="17">
        <f t="shared" si="1"/>
        <v>100</v>
      </c>
      <c r="H20" s="23"/>
    </row>
    <row r="21" spans="1:8" s="3" customFormat="1" x14ac:dyDescent="0.25">
      <c r="A21" s="45"/>
      <c r="B21" s="35"/>
      <c r="C21" s="10" t="s">
        <v>6</v>
      </c>
      <c r="D21" s="17"/>
      <c r="E21" s="17"/>
      <c r="F21" s="17"/>
      <c r="G21" s="17">
        <v>0</v>
      </c>
      <c r="H21" s="23"/>
    </row>
    <row r="22" spans="1:8" s="3" customFormat="1" x14ac:dyDescent="0.25">
      <c r="A22" s="45"/>
      <c r="B22" s="35"/>
      <c r="C22" s="2" t="s">
        <v>7</v>
      </c>
      <c r="D22" s="17">
        <f>-D18+D19+D20+D21</f>
        <v>134.80000000000001</v>
      </c>
      <c r="E22" s="17">
        <f t="shared" ref="E22:F22" si="2">SUM(E18:E21)</f>
        <v>134.80000000000001</v>
      </c>
      <c r="F22" s="17">
        <f t="shared" si="2"/>
        <v>134.80000000000001</v>
      </c>
      <c r="G22" s="17">
        <f t="shared" si="1"/>
        <v>100</v>
      </c>
      <c r="H22" s="24"/>
    </row>
    <row r="23" spans="1:8" s="3" customFormat="1" ht="24.95" customHeight="1" x14ac:dyDescent="0.25">
      <c r="A23" s="28" t="s">
        <v>17</v>
      </c>
      <c r="B23" s="29" t="s">
        <v>22</v>
      </c>
      <c r="C23" s="6" t="s">
        <v>3</v>
      </c>
      <c r="D23" s="17"/>
      <c r="E23" s="17"/>
      <c r="F23" s="17"/>
      <c r="G23" s="17"/>
      <c r="H23" s="47" t="s">
        <v>29</v>
      </c>
    </row>
    <row r="24" spans="1:8" s="3" customFormat="1" ht="24.95" customHeight="1" x14ac:dyDescent="0.25">
      <c r="A24" s="28"/>
      <c r="B24" s="29"/>
      <c r="C24" s="6" t="s">
        <v>4</v>
      </c>
      <c r="D24" s="17">
        <v>2197.1</v>
      </c>
      <c r="E24" s="17">
        <v>2197.1</v>
      </c>
      <c r="F24" s="17">
        <v>2197.1</v>
      </c>
      <c r="G24" s="25">
        <f>F24/D24*100</f>
        <v>100</v>
      </c>
      <c r="H24" s="47"/>
    </row>
    <row r="25" spans="1:8" s="3" customFormat="1" ht="24.95" customHeight="1" x14ac:dyDescent="0.25">
      <c r="A25" s="28"/>
      <c r="B25" s="29"/>
      <c r="C25" s="6" t="s">
        <v>5</v>
      </c>
      <c r="D25" s="17">
        <v>17.8</v>
      </c>
      <c r="E25" s="17">
        <v>17.8</v>
      </c>
      <c r="F25" s="17">
        <v>17.8</v>
      </c>
      <c r="G25" s="17">
        <f>F25/E25*100</f>
        <v>100</v>
      </c>
      <c r="H25" s="47"/>
    </row>
    <row r="26" spans="1:8" s="3" customFormat="1" ht="24.95" customHeight="1" x14ac:dyDescent="0.25">
      <c r="A26" s="28"/>
      <c r="B26" s="29"/>
      <c r="C26" s="10" t="s">
        <v>6</v>
      </c>
      <c r="D26" s="17"/>
      <c r="E26" s="17"/>
      <c r="F26" s="17"/>
      <c r="G26" s="17"/>
      <c r="H26" s="47"/>
    </row>
    <row r="27" spans="1:8" s="3" customFormat="1" ht="24.95" customHeight="1" x14ac:dyDescent="0.25">
      <c r="A27" s="28"/>
      <c r="B27" s="29"/>
      <c r="C27" s="2" t="s">
        <v>7</v>
      </c>
      <c r="D27" s="17">
        <f>D26+D25+D24+D23</f>
        <v>2214.9</v>
      </c>
      <c r="E27" s="17">
        <f>E24+E25+E26+E23</f>
        <v>2214.9</v>
      </c>
      <c r="F27" s="17">
        <f>F26+F25+F24+F23</f>
        <v>2214.9</v>
      </c>
      <c r="G27" s="17">
        <f>F27/E27*100</f>
        <v>100</v>
      </c>
      <c r="H27" s="47"/>
    </row>
    <row r="28" spans="1:8" x14ac:dyDescent="0.25">
      <c r="A28" s="28" t="s">
        <v>18</v>
      </c>
      <c r="B28" s="34" t="s">
        <v>21</v>
      </c>
      <c r="C28" s="6" t="s">
        <v>3</v>
      </c>
      <c r="D28" s="16">
        <v>3.1</v>
      </c>
      <c r="E28" s="16">
        <v>3.1</v>
      </c>
      <c r="F28" s="16">
        <v>3.1</v>
      </c>
      <c r="G28" s="17">
        <f>F28/E28*100</f>
        <v>100</v>
      </c>
      <c r="H28" s="48" t="s">
        <v>30</v>
      </c>
    </row>
    <row r="29" spans="1:8" x14ac:dyDescent="0.25">
      <c r="A29" s="28"/>
      <c r="B29" s="34"/>
      <c r="C29" s="6" t="s">
        <v>4</v>
      </c>
      <c r="D29" s="16"/>
      <c r="E29" s="16"/>
      <c r="F29" s="16"/>
      <c r="G29" s="17"/>
      <c r="H29" s="48"/>
    </row>
    <row r="30" spans="1:8" x14ac:dyDescent="0.25">
      <c r="A30" s="28"/>
      <c r="B30" s="34"/>
      <c r="C30" s="6" t="s">
        <v>5</v>
      </c>
      <c r="D30" s="16"/>
      <c r="E30" s="16"/>
      <c r="F30" s="16"/>
      <c r="G30" s="17"/>
      <c r="H30" s="48"/>
    </row>
    <row r="31" spans="1:8" x14ac:dyDescent="0.25">
      <c r="A31" s="28"/>
      <c r="B31" s="34"/>
      <c r="C31" s="10" t="s">
        <v>6</v>
      </c>
      <c r="D31" s="16"/>
      <c r="E31" s="16"/>
      <c r="F31" s="16"/>
      <c r="G31" s="17"/>
      <c r="H31" s="48"/>
    </row>
    <row r="32" spans="1:8" ht="51" customHeight="1" x14ac:dyDescent="0.25">
      <c r="A32" s="28"/>
      <c r="B32" s="34"/>
      <c r="C32" s="2" t="s">
        <v>7</v>
      </c>
      <c r="D32" s="16">
        <f>D31+D30+D29+D28</f>
        <v>3.1</v>
      </c>
      <c r="E32" s="17">
        <f>E31+E30+E29+E28</f>
        <v>3.1</v>
      </c>
      <c r="F32" s="17">
        <f>F31+F30+F29+F28</f>
        <v>3.1</v>
      </c>
      <c r="G32" s="17">
        <f>F32/E32*100</f>
        <v>100</v>
      </c>
      <c r="H32" s="48"/>
    </row>
    <row r="33" spans="1:8" ht="25.5" customHeight="1" x14ac:dyDescent="0.25">
      <c r="A33" s="32" t="s">
        <v>19</v>
      </c>
      <c r="B33" s="29" t="s">
        <v>20</v>
      </c>
      <c r="C33" s="6" t="s">
        <v>3</v>
      </c>
      <c r="D33" s="26"/>
      <c r="E33" s="26"/>
      <c r="F33" s="26"/>
      <c r="G33" s="8"/>
      <c r="H33" s="34" t="s">
        <v>33</v>
      </c>
    </row>
    <row r="34" spans="1:8" x14ac:dyDescent="0.25">
      <c r="A34" s="32"/>
      <c r="B34" s="44"/>
      <c r="C34" s="6" t="s">
        <v>4</v>
      </c>
      <c r="D34" s="26"/>
      <c r="E34" s="26"/>
      <c r="F34" s="26"/>
      <c r="G34" s="8"/>
      <c r="H34" s="34"/>
    </row>
    <row r="35" spans="1:8" x14ac:dyDescent="0.25">
      <c r="A35" s="32"/>
      <c r="B35" s="44"/>
      <c r="C35" s="6" t="s">
        <v>5</v>
      </c>
      <c r="D35" s="26">
        <v>71</v>
      </c>
      <c r="E35" s="26">
        <v>71</v>
      </c>
      <c r="F35" s="26">
        <v>70.900000000000006</v>
      </c>
      <c r="G35" s="8">
        <f>F35/E35*100</f>
        <v>99.859154929577471</v>
      </c>
      <c r="H35" s="34"/>
    </row>
    <row r="36" spans="1:8" x14ac:dyDescent="0.25">
      <c r="A36" s="32"/>
      <c r="B36" s="44"/>
      <c r="C36" s="10" t="s">
        <v>6</v>
      </c>
      <c r="D36" s="26"/>
      <c r="E36" s="26"/>
      <c r="F36" s="26"/>
      <c r="G36" s="8"/>
      <c r="H36" s="34"/>
    </row>
    <row r="37" spans="1:8" ht="111" customHeight="1" x14ac:dyDescent="0.25">
      <c r="A37" s="32"/>
      <c r="B37" s="44"/>
      <c r="C37" s="12" t="s">
        <v>7</v>
      </c>
      <c r="D37" s="14">
        <f>D36+D35++D34+D33</f>
        <v>71</v>
      </c>
      <c r="E37" s="14">
        <f>E36+E35+E34+E33</f>
        <v>71</v>
      </c>
      <c r="F37" s="14">
        <f>F36+F35+F34+F33</f>
        <v>70.900000000000006</v>
      </c>
      <c r="G37" s="14">
        <f t="shared" si="1"/>
        <v>99.859154929577471</v>
      </c>
      <c r="H37" s="34"/>
    </row>
    <row r="38" spans="1:8" ht="24.95" customHeight="1" x14ac:dyDescent="0.25">
      <c r="A38" s="28">
        <v>2</v>
      </c>
      <c r="B38" s="29" t="s">
        <v>27</v>
      </c>
      <c r="C38" s="6" t="s">
        <v>3</v>
      </c>
      <c r="D38" s="26"/>
      <c r="E38" s="26"/>
      <c r="F38" s="26"/>
      <c r="G38" s="8">
        <v>0</v>
      </c>
      <c r="H38" s="34"/>
    </row>
    <row r="39" spans="1:8" ht="24.95" customHeight="1" x14ac:dyDescent="0.25">
      <c r="A39" s="28"/>
      <c r="B39" s="29"/>
      <c r="C39" s="6" t="s">
        <v>4</v>
      </c>
      <c r="D39" s="26"/>
      <c r="E39" s="26"/>
      <c r="F39" s="26"/>
      <c r="G39" s="8"/>
      <c r="H39" s="34"/>
    </row>
    <row r="40" spans="1:8" ht="24.95" customHeight="1" x14ac:dyDescent="0.25">
      <c r="A40" s="28"/>
      <c r="B40" s="29"/>
      <c r="C40" s="6" t="s">
        <v>5</v>
      </c>
      <c r="D40" s="8">
        <v>245</v>
      </c>
      <c r="E40" s="8">
        <v>245</v>
      </c>
      <c r="F40" s="8">
        <v>244.5</v>
      </c>
      <c r="G40" s="8">
        <f>F40/E40*100</f>
        <v>99.795918367346943</v>
      </c>
      <c r="H40" s="34"/>
    </row>
    <row r="41" spans="1:8" ht="24.95" customHeight="1" x14ac:dyDescent="0.25">
      <c r="A41" s="28"/>
      <c r="B41" s="29"/>
      <c r="C41" s="10" t="s">
        <v>6</v>
      </c>
      <c r="D41" s="26"/>
      <c r="E41" s="26"/>
      <c r="F41" s="26"/>
      <c r="G41" s="8">
        <v>0</v>
      </c>
      <c r="H41" s="34"/>
    </row>
    <row r="42" spans="1:8" ht="24.95" customHeight="1" x14ac:dyDescent="0.25">
      <c r="A42" s="28"/>
      <c r="B42" s="29"/>
      <c r="C42" s="2" t="s">
        <v>7</v>
      </c>
      <c r="D42" s="8">
        <f t="shared" ref="D42" si="3">SUM(D38:D41)</f>
        <v>245</v>
      </c>
      <c r="E42" s="8">
        <f t="shared" ref="E42" si="4">SUM(E38:E41)</f>
        <v>245</v>
      </c>
      <c r="F42" s="14">
        <f>F41+F40+F39+F38</f>
        <v>244.5</v>
      </c>
      <c r="G42" s="8">
        <f t="shared" si="1"/>
        <v>99.795918367346943</v>
      </c>
      <c r="H42" s="34"/>
    </row>
    <row r="43" spans="1:8" x14ac:dyDescent="0.25">
      <c r="A43" s="28" t="s">
        <v>28</v>
      </c>
      <c r="B43" s="29" t="s">
        <v>26</v>
      </c>
      <c r="C43" s="6" t="s">
        <v>3</v>
      </c>
      <c r="D43" s="26"/>
      <c r="E43" s="26"/>
      <c r="F43" s="26"/>
      <c r="G43" s="8">
        <v>0</v>
      </c>
      <c r="H43" s="34" t="s">
        <v>34</v>
      </c>
    </row>
    <row r="44" spans="1:8" x14ac:dyDescent="0.25">
      <c r="A44" s="28"/>
      <c r="B44" s="29"/>
      <c r="C44" s="6" t="s">
        <v>4</v>
      </c>
      <c r="D44" s="26"/>
      <c r="E44" s="26"/>
      <c r="F44" s="26"/>
      <c r="G44" s="8">
        <v>0</v>
      </c>
      <c r="H44" s="34"/>
    </row>
    <row r="45" spans="1:8" x14ac:dyDescent="0.25">
      <c r="A45" s="28"/>
      <c r="B45" s="29"/>
      <c r="C45" s="6" t="s">
        <v>5</v>
      </c>
      <c r="D45" s="8">
        <v>245</v>
      </c>
      <c r="E45" s="8">
        <v>245</v>
      </c>
      <c r="F45" s="8">
        <v>244.5</v>
      </c>
      <c r="G45" s="8">
        <f t="shared" ref="G45" si="5">F45/E45*100</f>
        <v>99.795918367346943</v>
      </c>
      <c r="H45" s="34"/>
    </row>
    <row r="46" spans="1:8" x14ac:dyDescent="0.25">
      <c r="A46" s="28"/>
      <c r="B46" s="29"/>
      <c r="C46" s="10" t="s">
        <v>6</v>
      </c>
      <c r="D46" s="26"/>
      <c r="E46" s="26"/>
      <c r="F46" s="26"/>
      <c r="G46" s="8">
        <v>0</v>
      </c>
      <c r="H46" s="34"/>
    </row>
    <row r="47" spans="1:8" ht="129.75" customHeight="1" x14ac:dyDescent="0.25">
      <c r="A47" s="28"/>
      <c r="B47" s="29"/>
      <c r="C47" s="2" t="s">
        <v>7</v>
      </c>
      <c r="D47" s="8">
        <f>D46+D45+D44+D43</f>
        <v>245</v>
      </c>
      <c r="E47" s="8">
        <f>E46+E45+E44+E43</f>
        <v>245</v>
      </c>
      <c r="F47" s="14">
        <f>F46+F45+F44+F43</f>
        <v>244.5</v>
      </c>
      <c r="G47" s="8">
        <f t="shared" ref="G47" si="6">F47/E47*100</f>
        <v>99.795918367346943</v>
      </c>
      <c r="H47" s="34"/>
    </row>
    <row r="48" spans="1:8" x14ac:dyDescent="0.25">
      <c r="A48" s="27"/>
      <c r="B48" s="27"/>
      <c r="C48" s="27"/>
      <c r="D48" s="27"/>
      <c r="E48" s="27"/>
      <c r="F48" s="27"/>
      <c r="G48" s="27"/>
      <c r="H48" s="27"/>
    </row>
    <row r="49" spans="1:8" x14ac:dyDescent="0.25">
      <c r="A49" s="27"/>
      <c r="B49" s="27"/>
      <c r="C49" s="27"/>
      <c r="D49" s="27"/>
      <c r="E49" s="27"/>
      <c r="F49" s="27"/>
      <c r="G49" s="27"/>
      <c r="H49" s="27"/>
    </row>
    <row r="50" spans="1:8" x14ac:dyDescent="0.25">
      <c r="A50" s="27"/>
      <c r="B50" s="27"/>
      <c r="C50" s="27"/>
      <c r="D50" s="27"/>
      <c r="E50" s="27"/>
      <c r="F50" s="27"/>
      <c r="G50" s="27"/>
      <c r="H50" s="27"/>
    </row>
    <row r="51" spans="1:8" x14ac:dyDescent="0.25">
      <c r="A51" s="27"/>
      <c r="B51" s="27"/>
      <c r="C51" s="27"/>
      <c r="D51" s="27"/>
      <c r="E51" s="27"/>
      <c r="F51" s="27"/>
      <c r="G51" s="27"/>
      <c r="H51" s="27"/>
    </row>
    <row r="52" spans="1:8" x14ac:dyDescent="0.25">
      <c r="A52" s="27"/>
      <c r="B52" s="27"/>
      <c r="C52" s="27"/>
      <c r="D52" s="27"/>
      <c r="E52" s="27"/>
      <c r="F52" s="27"/>
      <c r="G52" s="27"/>
      <c r="H52" s="27"/>
    </row>
    <row r="53" spans="1:8" x14ac:dyDescent="0.25">
      <c r="A53" s="27"/>
      <c r="B53" s="27"/>
      <c r="C53" s="27"/>
      <c r="D53" s="27"/>
      <c r="E53" s="27"/>
      <c r="F53" s="27"/>
      <c r="G53" s="27"/>
      <c r="H53" s="27"/>
    </row>
    <row r="54" spans="1:8" x14ac:dyDescent="0.25">
      <c r="A54" s="27"/>
      <c r="B54" s="27"/>
      <c r="C54" s="27"/>
      <c r="D54" s="27"/>
      <c r="E54" s="27"/>
      <c r="F54" s="27"/>
      <c r="G54" s="27"/>
      <c r="H54" s="27"/>
    </row>
    <row r="55" spans="1:8" x14ac:dyDescent="0.25">
      <c r="A55" s="27"/>
      <c r="B55" s="27"/>
      <c r="C55" s="27"/>
      <c r="D55" s="27"/>
      <c r="E55" s="27"/>
      <c r="F55" s="27"/>
      <c r="G55" s="27"/>
      <c r="H55" s="27"/>
    </row>
    <row r="56" spans="1:8" x14ac:dyDescent="0.25">
      <c r="A56" s="27"/>
      <c r="B56" s="27"/>
      <c r="C56" s="27"/>
      <c r="D56" s="27"/>
      <c r="E56" s="27"/>
      <c r="F56" s="27"/>
      <c r="G56" s="27"/>
      <c r="H56" s="27"/>
    </row>
    <row r="57" spans="1:8" x14ac:dyDescent="0.25">
      <c r="A57" s="27"/>
      <c r="B57" s="27"/>
      <c r="C57" s="27"/>
      <c r="D57" s="27"/>
      <c r="E57" s="27"/>
      <c r="F57" s="27"/>
      <c r="G57" s="27"/>
      <c r="H57" s="27"/>
    </row>
    <row r="58" spans="1:8" x14ac:dyDescent="0.25">
      <c r="A58" s="27"/>
      <c r="B58" s="27"/>
      <c r="C58" s="27"/>
      <c r="D58" s="27"/>
      <c r="E58" s="27"/>
      <c r="F58" s="27"/>
      <c r="G58" s="27"/>
      <c r="H58" s="27"/>
    </row>
    <row r="59" spans="1:8" x14ac:dyDescent="0.25">
      <c r="A59" s="27"/>
      <c r="B59" s="27"/>
      <c r="C59" s="27"/>
      <c r="D59" s="27"/>
      <c r="E59" s="27"/>
      <c r="F59" s="27"/>
      <c r="G59" s="27"/>
      <c r="H59" s="27"/>
    </row>
    <row r="60" spans="1:8" x14ac:dyDescent="0.25">
      <c r="A60" s="27"/>
      <c r="B60" s="27"/>
      <c r="C60" s="27"/>
      <c r="D60" s="27"/>
      <c r="E60" s="27"/>
      <c r="F60" s="27"/>
      <c r="G60" s="27"/>
      <c r="H60" s="27"/>
    </row>
    <row r="61" spans="1:8" x14ac:dyDescent="0.25">
      <c r="A61" s="27"/>
      <c r="B61" s="27"/>
      <c r="C61" s="27"/>
      <c r="D61" s="27"/>
      <c r="E61" s="27"/>
      <c r="F61" s="27"/>
      <c r="G61" s="27"/>
      <c r="H61" s="27"/>
    </row>
    <row r="62" spans="1:8" x14ac:dyDescent="0.25">
      <c r="A62" s="27"/>
      <c r="B62" s="27"/>
      <c r="C62" s="27"/>
      <c r="D62" s="27"/>
      <c r="E62" s="27"/>
      <c r="F62" s="27"/>
      <c r="G62" s="27"/>
      <c r="H62" s="27"/>
    </row>
    <row r="63" spans="1:8" x14ac:dyDescent="0.25">
      <c r="A63" s="27"/>
      <c r="B63" s="27"/>
      <c r="C63" s="27"/>
      <c r="D63" s="27"/>
      <c r="E63" s="27"/>
      <c r="F63" s="27"/>
      <c r="G63" s="27"/>
      <c r="H63" s="27"/>
    </row>
    <row r="64" spans="1:8" x14ac:dyDescent="0.25">
      <c r="A64" s="27"/>
      <c r="B64" s="27"/>
      <c r="C64" s="27"/>
      <c r="D64" s="27"/>
      <c r="E64" s="27"/>
      <c r="F64" s="27"/>
      <c r="G64" s="27"/>
      <c r="H64" s="27"/>
    </row>
    <row r="65" spans="1:8" x14ac:dyDescent="0.25">
      <c r="A65" s="27"/>
      <c r="B65" s="27"/>
      <c r="C65" s="27"/>
      <c r="D65" s="27"/>
      <c r="E65" s="27"/>
      <c r="F65" s="27"/>
      <c r="G65" s="27"/>
      <c r="H65" s="27"/>
    </row>
    <row r="66" spans="1:8" x14ac:dyDescent="0.25">
      <c r="A66" s="27"/>
      <c r="B66" s="27"/>
      <c r="C66" s="27"/>
      <c r="D66" s="27"/>
      <c r="E66" s="27"/>
      <c r="F66" s="27"/>
      <c r="G66" s="27"/>
      <c r="H66" s="27"/>
    </row>
    <row r="67" spans="1:8" x14ac:dyDescent="0.25">
      <c r="A67" s="27"/>
      <c r="B67" s="27"/>
      <c r="C67" s="27"/>
      <c r="D67" s="27"/>
      <c r="E67" s="27"/>
      <c r="F67" s="27"/>
      <c r="G67" s="27"/>
      <c r="H67" s="27"/>
    </row>
    <row r="68" spans="1:8" x14ac:dyDescent="0.25">
      <c r="A68" s="27"/>
      <c r="B68" s="27"/>
      <c r="C68" s="27"/>
      <c r="D68" s="27"/>
      <c r="E68" s="27"/>
      <c r="F68" s="27"/>
      <c r="G68" s="27"/>
      <c r="H68" s="27"/>
    </row>
    <row r="69" spans="1:8" x14ac:dyDescent="0.25">
      <c r="A69" s="27"/>
      <c r="B69" s="27"/>
      <c r="C69" s="27"/>
      <c r="D69" s="27"/>
      <c r="E69" s="27"/>
      <c r="F69" s="27"/>
      <c r="G69" s="27"/>
      <c r="H69" s="27"/>
    </row>
    <row r="70" spans="1:8" x14ac:dyDescent="0.25">
      <c r="A70" s="27"/>
      <c r="B70" s="27"/>
      <c r="C70" s="27"/>
      <c r="D70" s="27"/>
      <c r="E70" s="27"/>
      <c r="F70" s="27"/>
      <c r="G70" s="27"/>
      <c r="H70" s="27"/>
    </row>
    <row r="71" spans="1:8" x14ac:dyDescent="0.25">
      <c r="A71" s="27"/>
      <c r="B71" s="27"/>
      <c r="C71" s="27"/>
      <c r="D71" s="27"/>
      <c r="E71" s="27"/>
      <c r="F71" s="27"/>
      <c r="G71" s="27"/>
      <c r="H71" s="27"/>
    </row>
    <row r="72" spans="1:8" x14ac:dyDescent="0.25">
      <c r="A72" s="27"/>
      <c r="B72" s="27"/>
      <c r="C72" s="27"/>
      <c r="D72" s="27"/>
      <c r="E72" s="27"/>
      <c r="F72" s="27"/>
      <c r="G72" s="27"/>
      <c r="H72" s="27"/>
    </row>
    <row r="73" spans="1:8" x14ac:dyDescent="0.25">
      <c r="A73" s="27"/>
      <c r="B73" s="27"/>
      <c r="C73" s="27"/>
      <c r="D73" s="27"/>
      <c r="E73" s="27"/>
      <c r="F73" s="27"/>
      <c r="G73" s="27"/>
      <c r="H73" s="27"/>
    </row>
    <row r="74" spans="1:8" x14ac:dyDescent="0.25">
      <c r="A74" s="27"/>
      <c r="B74" s="27"/>
      <c r="C74" s="27"/>
      <c r="D74" s="27"/>
      <c r="E74" s="27"/>
      <c r="F74" s="27"/>
      <c r="G74" s="27"/>
      <c r="H74" s="27"/>
    </row>
    <row r="75" spans="1:8" x14ac:dyDescent="0.25">
      <c r="A75" s="27"/>
      <c r="B75" s="27"/>
      <c r="C75" s="27"/>
      <c r="D75" s="27"/>
      <c r="E75" s="27"/>
      <c r="F75" s="27"/>
      <c r="G75" s="27"/>
      <c r="H75" s="27"/>
    </row>
    <row r="76" spans="1:8" x14ac:dyDescent="0.25">
      <c r="A76" s="27"/>
      <c r="B76" s="27"/>
      <c r="C76" s="27"/>
      <c r="D76" s="27"/>
      <c r="E76" s="27"/>
      <c r="F76" s="27"/>
      <c r="G76" s="27"/>
      <c r="H76" s="27"/>
    </row>
  </sheetData>
  <mergeCells count="30">
    <mergeCell ref="A43:A47"/>
    <mergeCell ref="B43:B47"/>
    <mergeCell ref="H43:H47"/>
    <mergeCell ref="H13:H17"/>
    <mergeCell ref="A33:A37"/>
    <mergeCell ref="B33:B37"/>
    <mergeCell ref="A38:A42"/>
    <mergeCell ref="B38:B42"/>
    <mergeCell ref="H38:H42"/>
    <mergeCell ref="H33:H37"/>
    <mergeCell ref="A18:A22"/>
    <mergeCell ref="B18:B22"/>
    <mergeCell ref="H23:H27"/>
    <mergeCell ref="A28:A32"/>
    <mergeCell ref="B28:B32"/>
    <mergeCell ref="H28:H32"/>
    <mergeCell ref="H8:H12"/>
    <mergeCell ref="A3:A7"/>
    <mergeCell ref="B3:B7"/>
    <mergeCell ref="H3:H7"/>
    <mergeCell ref="A1:B2"/>
    <mergeCell ref="C1:C2"/>
    <mergeCell ref="H1:H2"/>
    <mergeCell ref="D1:G1"/>
    <mergeCell ref="A23:A27"/>
    <mergeCell ref="B23:B27"/>
    <mergeCell ref="A8:A12"/>
    <mergeCell ref="B8:B12"/>
    <mergeCell ref="A13:A17"/>
    <mergeCell ref="B13:B17"/>
  </mergeCells>
  <pageMargins left="0.7" right="0.7" top="0.75" bottom="0.75" header="0.3" footer="0.3"/>
  <pageSetup paperSize="9" scale="73" fitToHeight="0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Разв. эконом.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Булыгина</dc:creator>
  <cp:lastModifiedBy>Елена Булыгина</cp:lastModifiedBy>
  <cp:lastPrinted>2025-01-16T10:25:54Z</cp:lastPrinted>
  <dcterms:created xsi:type="dcterms:W3CDTF">2006-09-16T00:00:00Z</dcterms:created>
  <dcterms:modified xsi:type="dcterms:W3CDTF">2025-01-17T09:07:54Z</dcterms:modified>
</cp:coreProperties>
</file>