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3\Kultura\ОТЧЕТЫ\_Управление по экономике\Отчет по Муниципальной программе\Отчет ежеквартально до 15 го числа\4 кв 2024\Культура\"/>
    </mc:Choice>
  </mc:AlternateContent>
  <bookViews>
    <workbookView xWindow="0" yWindow="0" windowWidth="28800" windowHeight="11835"/>
  </bookViews>
  <sheets>
    <sheet name="Культура" sheetId="21" r:id="rId1"/>
    <sheet name="КМНС" sheetId="22" state="hidden" r:id="rId2"/>
  </sheets>
  <definedNames>
    <definedName name="_xlnm._FilterDatabase" localSheetId="0" hidden="1">Культура!$A$4:$J$64</definedName>
  </definedNames>
  <calcPr calcId="152511" concurrentCalc="0"/>
</workbook>
</file>

<file path=xl/calcChain.xml><?xml version="1.0" encoding="utf-8"?>
<calcChain xmlns="http://schemas.openxmlformats.org/spreadsheetml/2006/main">
  <c r="F9" i="21" l="1"/>
  <c r="G9" i="21"/>
  <c r="F2" i="21"/>
  <c r="F64" i="21"/>
  <c r="F54" i="21"/>
  <c r="F39" i="21"/>
  <c r="F34" i="21"/>
  <c r="F29" i="21"/>
  <c r="F24" i="21"/>
  <c r="F19" i="21"/>
  <c r="F14" i="21"/>
  <c r="F44" i="21"/>
  <c r="F59" i="21"/>
  <c r="F7" i="21"/>
  <c r="E9" i="21"/>
  <c r="E34" i="21"/>
  <c r="E29" i="21"/>
  <c r="E24" i="21"/>
  <c r="E19" i="21"/>
  <c r="E39" i="21"/>
  <c r="E14" i="21"/>
  <c r="E54" i="21"/>
  <c r="E44" i="21"/>
  <c r="E64" i="21"/>
  <c r="E59" i="21"/>
  <c r="G33" i="21"/>
  <c r="G53" i="21"/>
  <c r="D34" i="21"/>
  <c r="D29" i="21"/>
  <c r="D24" i="21"/>
  <c r="D19" i="21"/>
  <c r="D39" i="21"/>
  <c r="D42" i="21"/>
  <c r="D40" i="21"/>
  <c r="D41" i="21"/>
  <c r="D11" i="21"/>
  <c r="D56" i="21"/>
  <c r="D6" i="21"/>
  <c r="D43" i="21"/>
  <c r="D54" i="21"/>
  <c r="D44" i="21"/>
  <c r="D55" i="21"/>
  <c r="D57" i="21"/>
  <c r="D58" i="21"/>
  <c r="D64" i="21"/>
  <c r="D59" i="21"/>
  <c r="D10" i="21"/>
  <c r="D12" i="21"/>
  <c r="D13" i="21"/>
  <c r="D7" i="21"/>
  <c r="D5" i="21"/>
  <c r="D8" i="21"/>
  <c r="D14" i="21"/>
  <c r="D9" i="21"/>
  <c r="G41" i="22"/>
  <c r="G26" i="22"/>
  <c r="F26" i="22"/>
  <c r="E26" i="22"/>
  <c r="G24" i="22"/>
  <c r="G19" i="22"/>
  <c r="F21" i="22"/>
  <c r="E21" i="22"/>
  <c r="G41" i="21"/>
  <c r="G40" i="21"/>
  <c r="G10" i="22"/>
  <c r="G8" i="22"/>
  <c r="G7" i="22"/>
  <c r="G48" i="22"/>
  <c r="F46" i="22"/>
  <c r="F41" i="22"/>
  <c r="E46" i="22"/>
  <c r="E41" i="22"/>
  <c r="G40" i="22"/>
  <c r="G38" i="22"/>
  <c r="G37" i="22"/>
  <c r="G36" i="22"/>
  <c r="G12" i="22"/>
  <c r="G13" i="22"/>
  <c r="G29" i="22"/>
  <c r="G31" i="22"/>
  <c r="F12" i="22"/>
  <c r="F13" i="22"/>
  <c r="F14" i="22"/>
  <c r="G14" i="22"/>
  <c r="F15" i="22"/>
  <c r="E13" i="22"/>
  <c r="E14" i="22"/>
  <c r="E15" i="22"/>
  <c r="E12" i="22"/>
  <c r="F37" i="22"/>
  <c r="F38" i="22"/>
  <c r="F39" i="22"/>
  <c r="F40" i="22"/>
  <c r="E38" i="22"/>
  <c r="E39" i="22"/>
  <c r="E40" i="22"/>
  <c r="E37" i="22"/>
  <c r="G39" i="22"/>
  <c r="F56" i="22"/>
  <c r="E56" i="22"/>
  <c r="E51" i="22"/>
  <c r="F51" i="22"/>
  <c r="G50" i="22"/>
  <c r="F50" i="22"/>
  <c r="E50" i="22"/>
  <c r="G49" i="22"/>
  <c r="F49" i="22"/>
  <c r="E49" i="22"/>
  <c r="F48" i="22"/>
  <c r="E48" i="22"/>
  <c r="G47" i="22"/>
  <c r="F47" i="22"/>
  <c r="E47" i="22"/>
  <c r="G46" i="22"/>
  <c r="G44" i="22"/>
  <c r="F36" i="22"/>
  <c r="F16" i="22"/>
  <c r="E36" i="22"/>
  <c r="F31" i="22"/>
  <c r="E31" i="22"/>
  <c r="E10" i="22"/>
  <c r="E7" i="22"/>
  <c r="G55" i="21"/>
  <c r="G58" i="21"/>
  <c r="G57" i="21"/>
  <c r="G61" i="21"/>
  <c r="G52" i="21"/>
  <c r="G37" i="21"/>
  <c r="G32" i="21"/>
  <c r="G26" i="21"/>
  <c r="G27" i="21"/>
  <c r="G25" i="21"/>
  <c r="F55" i="21"/>
  <c r="F56" i="21"/>
  <c r="F57" i="21"/>
  <c r="F58" i="21"/>
  <c r="E56" i="21"/>
  <c r="E57" i="21"/>
  <c r="E55" i="21"/>
  <c r="G64" i="21"/>
  <c r="F40" i="21"/>
  <c r="F41" i="21"/>
  <c r="F42" i="21"/>
  <c r="F43" i="21"/>
  <c r="G43" i="21"/>
  <c r="E41" i="21"/>
  <c r="E42" i="21"/>
  <c r="E40" i="21"/>
  <c r="F13" i="21"/>
  <c r="G13" i="21"/>
  <c r="F12" i="21"/>
  <c r="E12" i="21"/>
  <c r="F11" i="21"/>
  <c r="E11" i="21"/>
  <c r="F10" i="21"/>
  <c r="F5" i="21"/>
  <c r="E10" i="21"/>
  <c r="E6" i="21"/>
  <c r="G56" i="21"/>
  <c r="G29" i="21"/>
  <c r="E5" i="21"/>
  <c r="G5" i="21"/>
  <c r="G39" i="21"/>
  <c r="G59" i="21"/>
  <c r="E16" i="22"/>
  <c r="E11" i="22"/>
  <c r="E9" i="22"/>
  <c r="G56" i="22"/>
  <c r="F7" i="22"/>
  <c r="G51" i="22"/>
  <c r="F11" i="22"/>
  <c r="F8" i="22"/>
  <c r="F9" i="22"/>
  <c r="E8" i="22"/>
  <c r="F10" i="22"/>
  <c r="G54" i="21"/>
  <c r="G44" i="21"/>
  <c r="G42" i="21"/>
  <c r="E7" i="21"/>
  <c r="G12" i="21"/>
  <c r="G11" i="21"/>
  <c r="G10" i="21"/>
  <c r="G34" i="21"/>
  <c r="F8" i="21"/>
  <c r="G8" i="21"/>
  <c r="F6" i="21"/>
  <c r="G6" i="21"/>
  <c r="G16" i="22"/>
  <c r="G7" i="21"/>
  <c r="G9" i="22"/>
  <c r="G11" i="22"/>
  <c r="G14" i="21"/>
</calcChain>
</file>

<file path=xl/sharedStrings.xml><?xml version="1.0" encoding="utf-8"?>
<sst xmlns="http://schemas.openxmlformats.org/spreadsheetml/2006/main" count="210" uniqueCount="74">
  <si>
    <t>Источники финансирования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</si>
  <si>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</si>
  <si>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</si>
  <si>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</si>
  <si>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</si>
  <si>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</si>
  <si>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</si>
  <si>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</si>
  <si>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</si>
  <si>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Достижение основных целевых показателей
план/факт</t>
  </si>
  <si>
    <t>1.1.</t>
  </si>
  <si>
    <t>Наименование муниципальной программы, структурного элемента, комплекса процессных мероприятий, регионального проекта</t>
  </si>
  <si>
    <t>"Культурное пространство города Пыть-Яха"</t>
  </si>
  <si>
    <t>1.2.</t>
  </si>
  <si>
    <t>1.3.</t>
  </si>
  <si>
    <t>1.4.</t>
  </si>
  <si>
    <t>1.5.</t>
  </si>
  <si>
    <t xml:space="preserve">Региональный проект "Культурная среда" </t>
  </si>
  <si>
    <t xml:space="preserve"> Региональный проект "Цифровая культура" </t>
  </si>
  <si>
    <t>Комплекс процессных мероприятий «Обеспечение деятельности подведомственных учреждений в сфере культуры»</t>
  </si>
  <si>
    <t xml:space="preserve"> Комплекс процессных мероприятий "Укрепление материально-технической базы учреждений культуры"</t>
  </si>
  <si>
    <t>2.</t>
  </si>
  <si>
    <t>2.1.</t>
  </si>
  <si>
    <t xml:space="preserve"> Комплекс процессных мероприятий 
"Поддержка одаренных детей и молодежи, развитие художественного образования" </t>
  </si>
  <si>
    <t xml:space="preserve"> Региональный проект 
"Творческие люди" </t>
  </si>
  <si>
    <t>2.2.</t>
  </si>
  <si>
    <t xml:space="preserve"> Модернизация и развитие учреждений и организаций культуры (всего)</t>
  </si>
  <si>
    <t>3.</t>
  </si>
  <si>
    <t>3.1.</t>
  </si>
  <si>
    <t xml:space="preserve">«Устойчивое развитие коренных малочисленных народов Севера в городе Пыть-Яхе» </t>
  </si>
  <si>
    <t xml:space="preserve"> Содействие развитию самобытной культуры, традиционного образа жизни, родного языка и национальных видов спорта коренных малочисленных народов Севера (всего), в том числе:</t>
  </si>
  <si>
    <t xml:space="preserve">Комплекс процессных мероприятий «Сохранение нематериального и материального наследия Югры, популяризация культуры, традиций, традиционных ремесел коренных малочисленных народов Севера, продвижение культурных проектов» </t>
  </si>
  <si>
    <t xml:space="preserve"> Комплекс процессных мероприятий «Организация,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них»</t>
  </si>
  <si>
    <t xml:space="preserve">  Комплекс процессных мероприятий «Просветительские мероприятия, направленные на популяризацию и поддержку родных языков народов ханты, манси и ненце»</t>
  </si>
  <si>
    <t>Комплекс процессных мероприятий «Развитие материальной базы для сохранения и популяризации самобытной культуры коренных малочисленных народов Севера»</t>
  </si>
  <si>
    <t>Развитие туризма (всего), в том числе:</t>
  </si>
  <si>
    <t xml:space="preserve"> Комплекс процессных мероприятий «Поддержка развития внутреннего и въездного туризма»</t>
  </si>
  <si>
    <t xml:space="preserve"> Поддержка социально ориентированных некоммерческих организаций (всего), в том числе:</t>
  </si>
  <si>
    <t>Комплекс процессных мероприятий «Субсидия социально ориентированным некоммерческим организациям»</t>
  </si>
  <si>
    <t>В 2024 году данные проекты не реализуются на территории города Пыть-Яха</t>
  </si>
  <si>
    <t>В 2024 году  проект  реализуются на территории города Пыть-Яха без финансирования.</t>
  </si>
  <si>
    <t>Число посещений культурных мероприятий - 258,1 тыс. ед. или 79% к плану (план 326). Ожидаемое исполнение 300,0 тыс. ед. На основаниии зключения строительно-технической, комиссией  по обследованию мест массового  проведения мероприятий рекомендовано временно не проводить мероприятия в ГДК "Россия".
Число обращений к цифровым ресурсам в сфере культуры - 35,7 тыс. ед. или 72,8 % к плану (план 49). Ожидаемое исполнение 100%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</si>
  <si>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 - 0% к плану (план 100%) (по итогам года).
Уровень удовлетворенности жителей качеством услуг, предоставляемых муниципальными учреждениями культуры - 100% или 105% к плану (план 95).</t>
  </si>
  <si>
    <t>Уровень удовлетворенности граждан качеством услуг, представляемых муниципальным архивом - 0%.
Показатель рассчитывается 1 раз в год на основании анкетирования населения. Ожидаемое исполнение 95%.</t>
  </si>
  <si>
    <t>Количество участников мероприятий, направленных на сохранение культуры и традиций коренных малочисленных народов Севера - 224 человека или 131,8% к палну (план 170).
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 - 99,4% к плану (план 100%).</t>
  </si>
  <si>
    <t>Проведено участие в окружном конкурсе выставочных экспозиций «Семейные истоки», курсы повышения квалификации по теме: «Музейная педагогика». г. Санкт-Петербург и обучение по теме «Основы безопасной работы в сети Интернет». Приобретено: доска магнитно-маркерная, чехлы для одежды и вешалки, полог, нырики и игольница, нарты, одежда, короб, черпак, столик, фурнитура, ткань. Ожидаемое исполнение до конца года 100%.</t>
  </si>
  <si>
    <t>Проведено пополнение музейного фонда для обновления экспозиций и создание выставок, (компьютер, предметы быта этнографии юганских ханты, чучела животных, рыб и муляжи продуктов). Для открытия зимнего сезона проведено обновление баннеров и информационных табличек. В рамках организации и проведения городского праздника народа ханты «Вороний день» приобретен реквизит (военная атрибутика, оргтехника, стойка крепления сети, стойка страховочная, точило, облас, лыжи, баннеры и таблички, посуда, маски, фурнитура, мех, ткань, бисер).  
Ожидаемое исполнение до конца года 100%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</si>
  <si>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 - 0% к плану (план 1ед.). Ожидаемое исполнение 100%.</t>
  </si>
  <si>
    <t>По результатам конкурса (окончание  22.11.2024) планируется реализация основного мероприятия с целью предоставления субсидии СОНКО.</t>
  </si>
  <si>
    <t>Ожидаемое исполнение до конца 2024 года - 100%.</t>
  </si>
  <si>
    <t>Приобретен реквизит по декоративно-прикладному искусству (фурнитура, ткань и сувениры).             Исполнено в полном объеме.</t>
  </si>
  <si>
    <t>Проведено мероприятие в рамках Общероссийской акции «Ночь музеев», «Ночь искусств», приобретены канцелярские товары.                                                     Исполнено в полном объеме.</t>
  </si>
  <si>
    <t>на 31 декабря 2024 года</t>
  </si>
  <si>
    <t xml:space="preserve">План по программе
(с изменениями)
</t>
  </si>
  <si>
    <t xml:space="preserve">Уточненный план по бюджету
</t>
  </si>
  <si>
    <t xml:space="preserve">Отчет о ходе реализации муниципальной программы
«Культурное пространство города Пыть-Яха » 
за 4 квартал 2024 года
</t>
  </si>
  <si>
    <t>(тыс. рублей)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</si>
  <si>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</si>
  <si>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>Исполнение 94,2%</t>
  </si>
  <si>
    <t xml:space="preserve">Обеспечение деятельности МБОУ ДО "Детская школа искусств", предоставление субсидии на выполнение муниципального задания на оказание муниципальных услуг (выполнение работ), а также субсидии на иные цели.
Произведены расходы на содержание МБОУ ДО «ДШИ»:
- содержание объекта;
- обеспечение комплексной безопасности объекта;
-  выплата заработной платы сотрудникам и проведение мероприятий. </t>
  </si>
  <si>
    <t xml:space="preserve">Приобретено лицензионное программное обеспечение "Редактор цифровых копий  архивных документов", архивный обеспылеватель, канцелярские принадлежности.
</t>
  </si>
  <si>
    <t>Исполнение 97,4%</t>
  </si>
  <si>
    <t>Комплекс процессных мероприятий "Сохранение культурного и исторического наследия"</t>
  </si>
  <si>
    <t>Произведены расходы по соглашениям с Департаментом кульутры ХМАО-Югры:
1. Cоглашение о предоставлении субсидии местному бюджету из бюджета ХМАО-Югры от 27.01.2024 № 8 на сумму 682 470,59 рублей, в том числе ОБ - 580 100,00 руб.лей, МБ - 102 370,53 рублей на развитие сферы культуры (модернизация муниципальных общедоступных библиотек):   
- комплектование библиотечных, в том числе книжных фондов
- подписка (приобретение) периодических изданий
- подключение общедоступных библиотек к сети Интернет  (ежемесячное обслуживание)                                                                                                                         - оказание услуг доступа к Базам данных "ЛитРес": Мобильная библиотека            
- обновление электронных баз данных (Гарант, ЛитРес) (ежемесячное обслуживание). 
2. Cоглашение о предоставлении субсидии местному бюджету из бюджета ХМАО-Югры от 30.01.2024 № 71885000-1-2024-009 на комплектование библиотечного фонда на сумму 155 882,35 руб., в том числе ФБ,ОБ - 132 500,00 руб.,МБ - 23 382,35 руб. Оплата произведена в полном объеме, приобретено 329 экземпляров литературы универсального содержания.</t>
  </si>
  <si>
    <t>Обеспечение деятельности автономных учреждений культуры, подведомственных управлению по культуре и спорту, проведение массовых культурных мероприятий. Предоставление субсидии на выполнение муниципального задания на оказание муниципальных услуг (выполнение работ), а также субсидии на иные цели.
Произведены расходы на: 
- содержание объектов МАУК "МКЦ "Феникс" и МАУК  "Культурно-досуговый центр"
- обеспечение комплексной безопасности объектов (ежемесячное обслуживание видеонаблюдения, системы контроля управления доступом, кнопки тревожной сигнализации, заключение договора по физической охране объктов)
- выплату заработной платы и начислений на выплаты по оплате труда.</t>
  </si>
  <si>
    <t xml:space="preserve">Средства предусмотрены на:
- разработку проектно-сметной документации на капитальный ремонт подпорной железобетонной стены, расположенной вдоль улицы С. Федорова. Работы проведены, оплата произведена в полном объеме в размере 542 000,00 рублей.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 проведение работ по архитектурно-художественному освещению зданий: по объекту  МБОУ ДО "ДШИ" работы выполнены, оплата произведена в размере 2 658 816,57 рублей. По объект МАУК МКЦ "Феникс" работы выполнены в размере 4 008 789,30 рублей ,  по объекту МАУК "Культурно-досуговый центр" окончательные работы и оплата будет    произведена в 2025 году.                                                                                                                                    
 - выполнение работ по укреплению материально-технической базы  МАУК "Культурно-досуговый центр", работы выполнены, оплата произведена в полном объеме в размере 2 193 079,48 рублей;
- выполнение работ по ремонту ступеней крыльца и установка перегородок в санитарных комнатах  МБОУ ДО "Детская школа искусств", работы выполнены в полном объеме, оплата произведена в размере 915 928,91 рублей;
- разработка мастер-плана в целях развития и благоустройства территории парка культуры и отдыха, зонального военно-патриотического центра «Витязь», оплата произведена в размере 1 500 000,00 рублей;
- ремонт ступеней крыльца МАУК "МКЦ "Феникс" и ремонт санитарных комнат парка культуры и отдыха "Северное сияние", работы выполнены в полном объеме, оплата произведена  в размере 1 000 000,00 рублей;
- обследование технического состояния объектов МБОУ ДО «Детская школа искусств» и МАУК "Культурно-досуговый центр" в размере 1 104 900,00 рублей, оплата произведена в полном объеме.
- укрепление материально-технической базы МАУК МКЦ "Феникс"  в размере 12 055 740,82 рубля, кассовый расход произведен в полном объеме.
</t>
  </si>
  <si>
    <t xml:space="preserve"> Поддержка творческих инициатив, способствующих самореализации населения (всего)</t>
  </si>
  <si>
    <t>Организационные, экономические механизмы развития культуры, архивного дела и историко-культурного наследия(всего)</t>
  </si>
  <si>
    <t xml:space="preserve">Организационные, экономические механизмы развития культуры, архивного дела и историко-культурного наследия </t>
  </si>
  <si>
    <t>Главный специалист отдела по культуре и искусству</t>
  </si>
  <si>
    <t>Калиниченко Валентина Владимировна</t>
  </si>
  <si>
    <t>8(3463)46-40-13</t>
  </si>
  <si>
    <t>-</t>
  </si>
  <si>
    <t>Исполнение  98,4%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</si>
</sst>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3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4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0" fillId="0" borderId="0" xfId="0" applyNumberFormat="1"/>
    <xf numFmtId="16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" fontId="2" fillId="5" borderId="1" xfId="0" applyNumberFormat="1" applyFont="1" applyFill="1" applyBorder="1" applyAlignment="1">
      <alignment horizontal="left" vertical="center" wrapText="1"/>
    </xf>
    <xf numFmtId="4" fontId="2" fillId="5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16" fontId="1" fillId="5" borderId="1" xfId="0" applyNumberFormat="1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4" fontId="2" fillId="5" borderId="8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8" fillId="0" borderId="4" xfId="0" applyFont="1" applyFill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0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zoomScaleNormal="100" workbookViewId="0">
      <selection activeCell="F10" sqref="F10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4" width="15.28515625" customWidth="1"/>
    <col min="5" max="7" width="12.85546875" customWidth="1"/>
    <col min="8" max="8" width="63" customWidth="1"/>
    <col min="9" max="9" width="37.140625" hidden="1" customWidth="1"/>
    <col min="10" max="10" width="48.42578125" customWidth="1"/>
  </cols>
  <sheetData>
    <row r="1" spans="1:9" ht="101.25" customHeight="1" x14ac:dyDescent="0.3">
      <c r="B1" s="37" t="s">
        <v>55</v>
      </c>
      <c r="C1" s="37"/>
      <c r="D1" s="37"/>
      <c r="E1" s="37"/>
      <c r="F1" s="37"/>
      <c r="G1" s="37"/>
      <c r="H1" s="37"/>
    </row>
    <row r="2" spans="1:9" x14ac:dyDescent="0.25">
      <c r="F2" s="82">
        <f>F9-F7-F6-F5</f>
        <v>1.1731060567399254E-11</v>
      </c>
    </row>
    <row r="3" spans="1:9" ht="15" customHeight="1" x14ac:dyDescent="0.25">
      <c r="A3" s="68" t="s">
        <v>11</v>
      </c>
      <c r="B3" s="68"/>
      <c r="C3" s="68" t="s">
        <v>0</v>
      </c>
      <c r="D3" s="71" t="s">
        <v>52</v>
      </c>
      <c r="E3" s="72"/>
      <c r="F3" s="72"/>
      <c r="G3" s="73"/>
      <c r="H3" s="69" t="s">
        <v>57</v>
      </c>
      <c r="I3" s="64" t="s">
        <v>9</v>
      </c>
    </row>
    <row r="4" spans="1:9" ht="51" x14ac:dyDescent="0.25">
      <c r="A4" s="68"/>
      <c r="B4" s="68"/>
      <c r="C4" s="68"/>
      <c r="D4" s="20" t="s">
        <v>53</v>
      </c>
      <c r="E4" s="1" t="s">
        <v>54</v>
      </c>
      <c r="F4" s="1" t="s">
        <v>1</v>
      </c>
      <c r="G4" s="1" t="s">
        <v>2</v>
      </c>
      <c r="H4" s="70"/>
      <c r="I4" s="64"/>
    </row>
    <row r="5" spans="1:9" x14ac:dyDescent="0.25">
      <c r="A5" s="69"/>
      <c r="B5" s="52" t="s">
        <v>12</v>
      </c>
      <c r="C5" s="22" t="s">
        <v>3</v>
      </c>
      <c r="D5" s="23">
        <f>D10+D40+D55</f>
        <v>59.6</v>
      </c>
      <c r="E5" s="23">
        <f>E10+E40+E55</f>
        <v>59.6</v>
      </c>
      <c r="F5" s="23">
        <f t="shared" ref="F5" si="0">F10+F40+F55</f>
        <v>59.6</v>
      </c>
      <c r="G5" s="23">
        <f>F5/E5*100</f>
        <v>100</v>
      </c>
      <c r="H5" s="38" t="s">
        <v>61</v>
      </c>
      <c r="I5" s="65" t="s">
        <v>41</v>
      </c>
    </row>
    <row r="6" spans="1:9" x14ac:dyDescent="0.25">
      <c r="A6" s="69"/>
      <c r="B6" s="52"/>
      <c r="C6" s="22" t="s">
        <v>4</v>
      </c>
      <c r="D6" s="23">
        <f t="shared" ref="D6" si="1">D11+D41+D56</f>
        <v>1050.5999999999999</v>
      </c>
      <c r="E6" s="23">
        <f t="shared" ref="E6:F9" si="2">E11+E41+E56</f>
        <v>1050.5999999999999</v>
      </c>
      <c r="F6" s="23">
        <f t="shared" si="2"/>
        <v>1050.5999999999999</v>
      </c>
      <c r="G6" s="23">
        <f t="shared" ref="G6:G9" si="3">F6/E6*100</f>
        <v>100</v>
      </c>
      <c r="H6" s="38"/>
      <c r="I6" s="66"/>
    </row>
    <row r="7" spans="1:9" x14ac:dyDescent="0.25">
      <c r="A7" s="69"/>
      <c r="B7" s="52"/>
      <c r="C7" s="22" t="s">
        <v>5</v>
      </c>
      <c r="D7" s="23">
        <f t="shared" ref="D7" si="4">D12+D42+D57</f>
        <v>383182.49999999994</v>
      </c>
      <c r="E7" s="23">
        <f t="shared" si="2"/>
        <v>383182.49999999994</v>
      </c>
      <c r="F7" s="23">
        <f>F12+F42+F57</f>
        <v>373297</v>
      </c>
      <c r="G7" s="23">
        <f t="shared" si="3"/>
        <v>97.420158801615429</v>
      </c>
      <c r="H7" s="38"/>
      <c r="I7" s="66"/>
    </row>
    <row r="8" spans="1:9" x14ac:dyDescent="0.25">
      <c r="A8" s="69"/>
      <c r="B8" s="52"/>
      <c r="C8" s="24" t="s">
        <v>6</v>
      </c>
      <c r="D8" s="23">
        <f t="shared" ref="D8" si="5">D13+D43+D58</f>
        <v>13397.7</v>
      </c>
      <c r="E8" s="23" t="s">
        <v>72</v>
      </c>
      <c r="F8" s="23">
        <f t="shared" si="2"/>
        <v>13016.800000000001</v>
      </c>
      <c r="G8" s="23">
        <f>F8/D8*100</f>
        <v>97.156974704613489</v>
      </c>
      <c r="H8" s="38"/>
      <c r="I8" s="66"/>
    </row>
    <row r="9" spans="1:9" x14ac:dyDescent="0.25">
      <c r="A9" s="69"/>
      <c r="B9" s="52"/>
      <c r="C9" s="25" t="s">
        <v>7</v>
      </c>
      <c r="D9" s="23">
        <f>D14+D44+D59</f>
        <v>397690.39999999997</v>
      </c>
      <c r="E9" s="23">
        <f>E14+E44+E59</f>
        <v>384292.69999999995</v>
      </c>
      <c r="F9" s="23">
        <f>F14+F44+F59</f>
        <v>374407.2</v>
      </c>
      <c r="G9" s="23">
        <f>F9/E9*100</f>
        <v>97.42761181776288</v>
      </c>
      <c r="H9" s="38"/>
      <c r="I9" s="66"/>
    </row>
    <row r="10" spans="1:9" ht="56.25" customHeight="1" x14ac:dyDescent="0.25">
      <c r="A10" s="51" t="s">
        <v>8</v>
      </c>
      <c r="B10" s="52" t="s">
        <v>26</v>
      </c>
      <c r="C10" s="31" t="s">
        <v>3</v>
      </c>
      <c r="D10" s="32">
        <f>D15+D20+D25+D30+D35</f>
        <v>59.6</v>
      </c>
      <c r="E10" s="32">
        <f>E15+E20+E25+E30+E35</f>
        <v>59.6</v>
      </c>
      <c r="F10" s="32">
        <f t="shared" ref="F10" si="6">F15+F20+F25+F30+F35</f>
        <v>59.6</v>
      </c>
      <c r="G10" s="32">
        <f>F10/E10*100</f>
        <v>100</v>
      </c>
      <c r="H10" s="39" t="s">
        <v>73</v>
      </c>
      <c r="I10" s="66"/>
    </row>
    <row r="11" spans="1:9" ht="56.25" customHeight="1" x14ac:dyDescent="0.25">
      <c r="A11" s="51"/>
      <c r="B11" s="52"/>
      <c r="C11" s="31" t="s">
        <v>4</v>
      </c>
      <c r="D11" s="32">
        <f t="shared" ref="D11" si="7">D16+D21+D26+D31+D36</f>
        <v>653</v>
      </c>
      <c r="E11" s="32">
        <f t="shared" ref="E11:F11" si="8">E16+E21+E26+E31+E36</f>
        <v>653</v>
      </c>
      <c r="F11" s="32">
        <f t="shared" si="8"/>
        <v>653</v>
      </c>
      <c r="G11" s="32">
        <f t="shared" ref="G11:G14" si="9">F11/E11*100</f>
        <v>100</v>
      </c>
      <c r="H11" s="40"/>
      <c r="I11" s="66"/>
    </row>
    <row r="12" spans="1:9" ht="56.25" customHeight="1" x14ac:dyDescent="0.25">
      <c r="A12" s="51"/>
      <c r="B12" s="52"/>
      <c r="C12" s="31" t="s">
        <v>5</v>
      </c>
      <c r="D12" s="32">
        <f t="shared" ref="D12" si="10">D17+D22+D27+D32+D37</f>
        <v>295218.69999999995</v>
      </c>
      <c r="E12" s="32">
        <f t="shared" ref="E12:F12" si="11">E17+E22+E27+E32+E37</f>
        <v>295218.69999999995</v>
      </c>
      <c r="F12" s="32">
        <f t="shared" si="11"/>
        <v>290678</v>
      </c>
      <c r="G12" s="32">
        <f t="shared" si="9"/>
        <v>98.461919925804182</v>
      </c>
      <c r="H12" s="40"/>
      <c r="I12" s="66"/>
    </row>
    <row r="13" spans="1:9" ht="56.25" customHeight="1" x14ac:dyDescent="0.25">
      <c r="A13" s="51"/>
      <c r="B13" s="52"/>
      <c r="C13" s="33" t="s">
        <v>6</v>
      </c>
      <c r="D13" s="32">
        <f t="shared" ref="D13" si="12">D18+D23+D28+D33+D38</f>
        <v>13347.7</v>
      </c>
      <c r="E13" s="32" t="s">
        <v>72</v>
      </c>
      <c r="F13" s="32">
        <f t="shared" ref="F13" si="13">F18+F23+F28+F33+F38</f>
        <v>12756.1</v>
      </c>
      <c r="G13" s="32">
        <f>F13/D13*100</f>
        <v>95.567775721659913</v>
      </c>
      <c r="H13" s="40"/>
      <c r="I13" s="66"/>
    </row>
    <row r="14" spans="1:9" ht="56.25" customHeight="1" x14ac:dyDescent="0.25">
      <c r="A14" s="51"/>
      <c r="B14" s="52"/>
      <c r="C14" s="25" t="s">
        <v>7</v>
      </c>
      <c r="D14" s="32">
        <f>D19+D24+D29+D34+D39</f>
        <v>309279</v>
      </c>
      <c r="E14" s="32">
        <f>E19+E24+E29+E34+E39</f>
        <v>295931.3</v>
      </c>
      <c r="F14" s="32">
        <f t="shared" ref="E14:F14" si="14">F19+F24+F29+F34+F39</f>
        <v>291390.60000000003</v>
      </c>
      <c r="G14" s="32">
        <f t="shared" si="9"/>
        <v>98.465623609263389</v>
      </c>
      <c r="H14" s="41"/>
      <c r="I14" s="67"/>
    </row>
    <row r="15" spans="1:9" ht="24.75" customHeight="1" x14ac:dyDescent="0.25">
      <c r="A15" s="45" t="s">
        <v>10</v>
      </c>
      <c r="B15" s="46" t="s">
        <v>17</v>
      </c>
      <c r="C15" s="22" t="s">
        <v>3</v>
      </c>
      <c r="D15" s="26">
        <v>0</v>
      </c>
      <c r="E15" s="26">
        <v>0</v>
      </c>
      <c r="F15" s="26">
        <v>0</v>
      </c>
      <c r="G15" s="26">
        <v>0</v>
      </c>
      <c r="H15" s="58" t="s">
        <v>39</v>
      </c>
      <c r="I15" s="61" t="s">
        <v>42</v>
      </c>
    </row>
    <row r="16" spans="1:9" ht="24.75" customHeight="1" x14ac:dyDescent="0.25">
      <c r="A16" s="45"/>
      <c r="B16" s="47"/>
      <c r="C16" s="22" t="s">
        <v>4</v>
      </c>
      <c r="D16" s="26">
        <v>0</v>
      </c>
      <c r="E16" s="26">
        <v>0</v>
      </c>
      <c r="F16" s="26">
        <v>0</v>
      </c>
      <c r="G16" s="26">
        <v>0</v>
      </c>
      <c r="H16" s="59"/>
      <c r="I16" s="62"/>
    </row>
    <row r="17" spans="1:10" ht="24.75" customHeight="1" x14ac:dyDescent="0.25">
      <c r="A17" s="45"/>
      <c r="B17" s="47"/>
      <c r="C17" s="22" t="s">
        <v>5</v>
      </c>
      <c r="D17" s="26">
        <v>0</v>
      </c>
      <c r="E17" s="26">
        <v>0</v>
      </c>
      <c r="F17" s="26">
        <v>0</v>
      </c>
      <c r="G17" s="26">
        <v>0</v>
      </c>
      <c r="H17" s="59"/>
      <c r="I17" s="62"/>
    </row>
    <row r="18" spans="1:10" ht="24.75" customHeight="1" x14ac:dyDescent="0.25">
      <c r="A18" s="45"/>
      <c r="B18" s="47"/>
      <c r="C18" s="24" t="s">
        <v>6</v>
      </c>
      <c r="D18" s="26">
        <v>0</v>
      </c>
      <c r="E18" s="26" t="s">
        <v>72</v>
      </c>
      <c r="F18" s="26">
        <v>0</v>
      </c>
      <c r="G18" s="26">
        <v>0</v>
      </c>
      <c r="H18" s="59"/>
      <c r="I18" s="62"/>
    </row>
    <row r="19" spans="1:10" ht="24.75" customHeight="1" x14ac:dyDescent="0.25">
      <c r="A19" s="45"/>
      <c r="B19" s="48"/>
      <c r="C19" s="27" t="s">
        <v>7</v>
      </c>
      <c r="D19" s="26">
        <f>SUM(D15:D18)</f>
        <v>0</v>
      </c>
      <c r="E19" s="26">
        <f>SUM(E15:E18)</f>
        <v>0</v>
      </c>
      <c r="F19" s="26">
        <f>SUM(F15:F17)</f>
        <v>0</v>
      </c>
      <c r="G19" s="26">
        <v>0</v>
      </c>
      <c r="H19" s="59"/>
      <c r="I19" s="62"/>
    </row>
    <row r="20" spans="1:10" ht="24.75" customHeight="1" x14ac:dyDescent="0.25">
      <c r="A20" s="45" t="s">
        <v>13</v>
      </c>
      <c r="B20" s="49" t="s">
        <v>18</v>
      </c>
      <c r="C20" s="22" t="s">
        <v>3</v>
      </c>
      <c r="D20" s="26">
        <v>0</v>
      </c>
      <c r="E20" s="26">
        <v>0</v>
      </c>
      <c r="F20" s="26">
        <v>0</v>
      </c>
      <c r="G20" s="26">
        <v>0</v>
      </c>
      <c r="H20" s="59"/>
      <c r="I20" s="62"/>
    </row>
    <row r="21" spans="1:10" ht="24.75" customHeight="1" x14ac:dyDescent="0.25">
      <c r="A21" s="45"/>
      <c r="B21" s="49"/>
      <c r="C21" s="22" t="s">
        <v>4</v>
      </c>
      <c r="D21" s="26">
        <v>0</v>
      </c>
      <c r="E21" s="26">
        <v>0</v>
      </c>
      <c r="F21" s="26">
        <v>0</v>
      </c>
      <c r="G21" s="26">
        <v>0</v>
      </c>
      <c r="H21" s="59"/>
      <c r="I21" s="62"/>
    </row>
    <row r="22" spans="1:10" ht="24.75" customHeight="1" x14ac:dyDescent="0.25">
      <c r="A22" s="45"/>
      <c r="B22" s="49"/>
      <c r="C22" s="22" t="s">
        <v>5</v>
      </c>
      <c r="D22" s="26">
        <v>0</v>
      </c>
      <c r="E22" s="26">
        <v>0</v>
      </c>
      <c r="F22" s="26">
        <v>0</v>
      </c>
      <c r="G22" s="26">
        <v>0</v>
      </c>
      <c r="H22" s="59"/>
      <c r="I22" s="62"/>
    </row>
    <row r="23" spans="1:10" ht="24.75" customHeight="1" x14ac:dyDescent="0.25">
      <c r="A23" s="45"/>
      <c r="B23" s="49"/>
      <c r="C23" s="24" t="s">
        <v>6</v>
      </c>
      <c r="D23" s="26">
        <v>0</v>
      </c>
      <c r="E23" s="26" t="s">
        <v>72</v>
      </c>
      <c r="F23" s="26">
        <v>0</v>
      </c>
      <c r="G23" s="26">
        <v>0</v>
      </c>
      <c r="H23" s="59"/>
      <c r="I23" s="62"/>
    </row>
    <row r="24" spans="1:10" ht="24.75" customHeight="1" x14ac:dyDescent="0.25">
      <c r="A24" s="45"/>
      <c r="B24" s="49"/>
      <c r="C24" s="27" t="s">
        <v>7</v>
      </c>
      <c r="D24" s="26">
        <f>SUM(D20:D23)</f>
        <v>0</v>
      </c>
      <c r="E24" s="26">
        <f>SUM(E20:E23)</f>
        <v>0</v>
      </c>
      <c r="F24" s="26">
        <f>SUM(F20:F22)</f>
        <v>0</v>
      </c>
      <c r="G24" s="26">
        <v>0</v>
      </c>
      <c r="H24" s="60"/>
      <c r="I24" s="63"/>
    </row>
    <row r="25" spans="1:10" ht="48.75" customHeight="1" x14ac:dyDescent="0.25">
      <c r="A25" s="45" t="s">
        <v>14</v>
      </c>
      <c r="B25" s="49" t="s">
        <v>62</v>
      </c>
      <c r="C25" s="22" t="s">
        <v>3</v>
      </c>
      <c r="D25" s="26">
        <v>59.6</v>
      </c>
      <c r="E25" s="26">
        <v>59.6</v>
      </c>
      <c r="F25" s="26">
        <v>59.6</v>
      </c>
      <c r="G25" s="26">
        <f>F25/E25*100</f>
        <v>100</v>
      </c>
      <c r="H25" s="57" t="s">
        <v>63</v>
      </c>
      <c r="I25" s="50"/>
    </row>
    <row r="26" spans="1:10" ht="48.75" customHeight="1" x14ac:dyDescent="0.25">
      <c r="A26" s="45"/>
      <c r="B26" s="49"/>
      <c r="C26" s="22" t="s">
        <v>4</v>
      </c>
      <c r="D26" s="26">
        <v>653</v>
      </c>
      <c r="E26" s="26">
        <v>653</v>
      </c>
      <c r="F26" s="26">
        <v>653</v>
      </c>
      <c r="G26" s="26">
        <f t="shared" ref="G26:G64" si="15">F26/E26*100</f>
        <v>100</v>
      </c>
      <c r="H26" s="57"/>
      <c r="I26" s="50"/>
      <c r="J26" s="19"/>
    </row>
    <row r="27" spans="1:10" ht="48.75" customHeight="1" x14ac:dyDescent="0.25">
      <c r="A27" s="45"/>
      <c r="B27" s="49"/>
      <c r="C27" s="22" t="s">
        <v>5</v>
      </c>
      <c r="D27" s="26">
        <v>125.8</v>
      </c>
      <c r="E27" s="26">
        <v>125.8</v>
      </c>
      <c r="F27" s="26">
        <v>125.8</v>
      </c>
      <c r="G27" s="26">
        <f t="shared" si="15"/>
        <v>100</v>
      </c>
      <c r="H27" s="57"/>
      <c r="I27" s="50"/>
      <c r="J27" s="19"/>
    </row>
    <row r="28" spans="1:10" ht="48.75" customHeight="1" x14ac:dyDescent="0.25">
      <c r="A28" s="45"/>
      <c r="B28" s="49"/>
      <c r="C28" s="24" t="s">
        <v>6</v>
      </c>
      <c r="D28" s="26">
        <v>0</v>
      </c>
      <c r="E28" s="26" t="s">
        <v>72</v>
      </c>
      <c r="F28" s="26">
        <v>0</v>
      </c>
      <c r="G28" s="26">
        <v>0</v>
      </c>
      <c r="H28" s="57"/>
      <c r="I28" s="50"/>
    </row>
    <row r="29" spans="1:10" ht="63" customHeight="1" x14ac:dyDescent="0.25">
      <c r="A29" s="45"/>
      <c r="B29" s="49"/>
      <c r="C29" s="27" t="s">
        <v>7</v>
      </c>
      <c r="D29" s="26">
        <f>SUM(D25:D28)</f>
        <v>838.4</v>
      </c>
      <c r="E29" s="26">
        <f>SUM(E25:E28)</f>
        <v>838.4</v>
      </c>
      <c r="F29" s="26">
        <f>SUM(F25:F27)</f>
        <v>838.4</v>
      </c>
      <c r="G29" s="26">
        <f>F29/E29*100</f>
        <v>100</v>
      </c>
      <c r="H29" s="57"/>
      <c r="I29" s="50"/>
    </row>
    <row r="30" spans="1:10" ht="35.25" customHeight="1" x14ac:dyDescent="0.25">
      <c r="A30" s="45" t="s">
        <v>15</v>
      </c>
      <c r="B30" s="49" t="s">
        <v>19</v>
      </c>
      <c r="C30" s="22" t="s">
        <v>3</v>
      </c>
      <c r="D30" s="26">
        <v>0</v>
      </c>
      <c r="E30" s="26">
        <v>0</v>
      </c>
      <c r="F30" s="26">
        <v>0</v>
      </c>
      <c r="G30" s="26">
        <v>0</v>
      </c>
      <c r="H30" s="57" t="s">
        <v>64</v>
      </c>
      <c r="I30" s="50"/>
    </row>
    <row r="31" spans="1:10" ht="35.25" customHeight="1" x14ac:dyDescent="0.25">
      <c r="A31" s="45"/>
      <c r="B31" s="49"/>
      <c r="C31" s="22" t="s">
        <v>4</v>
      </c>
      <c r="D31" s="26">
        <v>0</v>
      </c>
      <c r="E31" s="26">
        <v>0</v>
      </c>
      <c r="F31" s="26">
        <v>0</v>
      </c>
      <c r="G31" s="26">
        <v>0</v>
      </c>
      <c r="H31" s="57"/>
      <c r="I31" s="50"/>
    </row>
    <row r="32" spans="1:10" ht="35.25" customHeight="1" x14ac:dyDescent="0.25">
      <c r="A32" s="45"/>
      <c r="B32" s="49"/>
      <c r="C32" s="22" t="s">
        <v>5</v>
      </c>
      <c r="D32" s="26">
        <v>264631.3</v>
      </c>
      <c r="E32" s="26">
        <v>264631.3</v>
      </c>
      <c r="F32" s="23">
        <v>264572.90000000002</v>
      </c>
      <c r="G32" s="23">
        <f t="shared" si="15"/>
        <v>99.977931559872175</v>
      </c>
      <c r="H32" s="57"/>
      <c r="I32" s="50"/>
      <c r="J32" s="19"/>
    </row>
    <row r="33" spans="1:10" ht="35.25" customHeight="1" x14ac:dyDescent="0.25">
      <c r="A33" s="45"/>
      <c r="B33" s="49"/>
      <c r="C33" s="28" t="s">
        <v>6</v>
      </c>
      <c r="D33" s="29">
        <v>13347.7</v>
      </c>
      <c r="E33" s="30" t="s">
        <v>72</v>
      </c>
      <c r="F33" s="30">
        <v>12756.1</v>
      </c>
      <c r="G33" s="30">
        <f>F33/D33*100</f>
        <v>95.567775721659913</v>
      </c>
      <c r="H33" s="57"/>
      <c r="I33" s="50"/>
    </row>
    <row r="34" spans="1:10" ht="35.25" customHeight="1" x14ac:dyDescent="0.25">
      <c r="A34" s="45"/>
      <c r="B34" s="49"/>
      <c r="C34" s="27" t="s">
        <v>7</v>
      </c>
      <c r="D34" s="23">
        <f>SUM(D30:D33)</f>
        <v>277979</v>
      </c>
      <c r="E34" s="23">
        <f>SUM(E30:E33)</f>
        <v>264631.3</v>
      </c>
      <c r="F34" s="23">
        <f>SUM(F30:F32)</f>
        <v>264572.90000000002</v>
      </c>
      <c r="G34" s="23">
        <f t="shared" si="15"/>
        <v>99.977931559872175</v>
      </c>
      <c r="H34" s="57"/>
      <c r="I34" s="50"/>
    </row>
    <row r="35" spans="1:10" ht="75" customHeight="1" x14ac:dyDescent="0.25">
      <c r="A35" s="45" t="s">
        <v>16</v>
      </c>
      <c r="B35" s="49" t="s">
        <v>20</v>
      </c>
      <c r="C35" s="22" t="s">
        <v>3</v>
      </c>
      <c r="D35" s="26">
        <v>0</v>
      </c>
      <c r="E35" s="26">
        <v>0</v>
      </c>
      <c r="F35" s="26">
        <v>0</v>
      </c>
      <c r="G35" s="26">
        <v>0</v>
      </c>
      <c r="H35" s="57" t="s">
        <v>65</v>
      </c>
      <c r="I35" s="50"/>
      <c r="J35" s="34"/>
    </row>
    <row r="36" spans="1:10" ht="75" customHeight="1" x14ac:dyDescent="0.25">
      <c r="A36" s="45"/>
      <c r="B36" s="49"/>
      <c r="C36" s="22" t="s">
        <v>4</v>
      </c>
      <c r="D36" s="26">
        <v>0</v>
      </c>
      <c r="E36" s="26">
        <v>0</v>
      </c>
      <c r="F36" s="26">
        <v>0</v>
      </c>
      <c r="G36" s="26">
        <v>0</v>
      </c>
      <c r="H36" s="57"/>
      <c r="I36" s="50"/>
      <c r="J36" s="35"/>
    </row>
    <row r="37" spans="1:10" ht="75" customHeight="1" x14ac:dyDescent="0.25">
      <c r="A37" s="45"/>
      <c r="B37" s="49"/>
      <c r="C37" s="22" t="s">
        <v>5</v>
      </c>
      <c r="D37" s="26">
        <v>30461.599999999999</v>
      </c>
      <c r="E37" s="23">
        <v>30461.599999999999</v>
      </c>
      <c r="F37" s="23">
        <v>25979.3</v>
      </c>
      <c r="G37" s="23">
        <f t="shared" si="15"/>
        <v>85.285408514326235</v>
      </c>
      <c r="H37" s="57"/>
      <c r="I37" s="50"/>
    </row>
    <row r="38" spans="1:10" ht="75" customHeight="1" x14ac:dyDescent="0.25">
      <c r="A38" s="45"/>
      <c r="B38" s="49"/>
      <c r="C38" s="24" t="s">
        <v>6</v>
      </c>
      <c r="D38" s="26">
        <v>0</v>
      </c>
      <c r="E38" s="26" t="s">
        <v>72</v>
      </c>
      <c r="F38" s="26">
        <v>0</v>
      </c>
      <c r="G38" s="26">
        <v>0</v>
      </c>
      <c r="H38" s="57"/>
      <c r="I38" s="50"/>
      <c r="J38" s="35"/>
    </row>
    <row r="39" spans="1:10" ht="75" customHeight="1" x14ac:dyDescent="0.25">
      <c r="A39" s="45"/>
      <c r="B39" s="49"/>
      <c r="C39" s="27" t="s">
        <v>7</v>
      </c>
      <c r="D39" s="23">
        <f>SUM(D35:D38)</f>
        <v>30461.599999999999</v>
      </c>
      <c r="E39" s="23">
        <f>SUM(E35:E38)</f>
        <v>30461.599999999999</v>
      </c>
      <c r="F39" s="23">
        <f>SUM(F35:F37)</f>
        <v>25979.3</v>
      </c>
      <c r="G39" s="23">
        <f t="shared" si="15"/>
        <v>85.285408514326235</v>
      </c>
      <c r="H39" s="57"/>
      <c r="I39" s="50"/>
    </row>
    <row r="40" spans="1:10" ht="25.5" x14ac:dyDescent="0.25">
      <c r="A40" s="51" t="s">
        <v>21</v>
      </c>
      <c r="B40" s="52" t="s">
        <v>66</v>
      </c>
      <c r="C40" s="31" t="s">
        <v>3</v>
      </c>
      <c r="D40" s="32">
        <f>D45+D50</f>
        <v>0</v>
      </c>
      <c r="E40" s="32">
        <f>E45+E50</f>
        <v>0</v>
      </c>
      <c r="F40" s="32">
        <f t="shared" ref="F40" si="16">F45+F50</f>
        <v>0</v>
      </c>
      <c r="G40" s="32">
        <f t="shared" ref="G40" si="17">G45+G50</f>
        <v>0</v>
      </c>
      <c r="H40" s="38" t="s">
        <v>58</v>
      </c>
      <c r="I40" s="56"/>
    </row>
    <row r="41" spans="1:10" x14ac:dyDescent="0.25">
      <c r="A41" s="51"/>
      <c r="B41" s="52"/>
      <c r="C41" s="31" t="s">
        <v>4</v>
      </c>
      <c r="D41" s="32">
        <f t="shared" ref="D41" si="18">D46+D51</f>
        <v>0</v>
      </c>
      <c r="E41" s="32">
        <f t="shared" ref="E41:G44" si="19">E46+E51</f>
        <v>0</v>
      </c>
      <c r="F41" s="32">
        <f t="shared" si="19"/>
        <v>0</v>
      </c>
      <c r="G41" s="32">
        <f t="shared" si="19"/>
        <v>0</v>
      </c>
      <c r="H41" s="38"/>
      <c r="I41" s="56"/>
    </row>
    <row r="42" spans="1:10" x14ac:dyDescent="0.25">
      <c r="A42" s="51"/>
      <c r="B42" s="52"/>
      <c r="C42" s="31" t="s">
        <v>5</v>
      </c>
      <c r="D42" s="32">
        <f>D47+D52</f>
        <v>87963.8</v>
      </c>
      <c r="E42" s="32">
        <f t="shared" si="19"/>
        <v>87963.8</v>
      </c>
      <c r="F42" s="32">
        <f t="shared" si="19"/>
        <v>82619</v>
      </c>
      <c r="G42" s="32">
        <f t="shared" si="15"/>
        <v>93.923864135019173</v>
      </c>
      <c r="H42" s="38"/>
      <c r="I42" s="56"/>
    </row>
    <row r="43" spans="1:10" x14ac:dyDescent="0.25">
      <c r="A43" s="51"/>
      <c r="B43" s="52"/>
      <c r="C43" s="33" t="s">
        <v>6</v>
      </c>
      <c r="D43" s="32">
        <f t="shared" ref="D43" si="20">D48+D53</f>
        <v>50</v>
      </c>
      <c r="E43" s="32" t="s">
        <v>72</v>
      </c>
      <c r="F43" s="32">
        <f t="shared" si="19"/>
        <v>260.7</v>
      </c>
      <c r="G43" s="32">
        <f>F43/D43*100</f>
        <v>521.4</v>
      </c>
      <c r="H43" s="38"/>
      <c r="I43" s="56"/>
    </row>
    <row r="44" spans="1:10" x14ac:dyDescent="0.25">
      <c r="A44" s="51"/>
      <c r="B44" s="52"/>
      <c r="C44" s="25" t="s">
        <v>7</v>
      </c>
      <c r="D44" s="32">
        <f t="shared" ref="D44" si="21">D49+D54</f>
        <v>88013.8</v>
      </c>
      <c r="E44" s="32">
        <f t="shared" si="19"/>
        <v>87963.8</v>
      </c>
      <c r="F44" s="32">
        <f t="shared" si="19"/>
        <v>82619</v>
      </c>
      <c r="G44" s="32">
        <f t="shared" si="15"/>
        <v>93.923864135019173</v>
      </c>
      <c r="H44" s="38"/>
      <c r="I44" s="56"/>
      <c r="J44" s="19"/>
    </row>
    <row r="45" spans="1:10" ht="20.100000000000001" customHeight="1" x14ac:dyDescent="0.25">
      <c r="A45" s="45" t="s">
        <v>22</v>
      </c>
      <c r="B45" s="46" t="s">
        <v>24</v>
      </c>
      <c r="C45" s="22" t="s">
        <v>3</v>
      </c>
      <c r="D45" s="26">
        <v>0</v>
      </c>
      <c r="E45" s="26">
        <v>0</v>
      </c>
      <c r="F45" s="26">
        <v>0</v>
      </c>
      <c r="G45" s="26">
        <v>0</v>
      </c>
      <c r="H45" s="49" t="s">
        <v>40</v>
      </c>
      <c r="I45" s="50"/>
      <c r="J45" s="35"/>
    </row>
    <row r="46" spans="1:10" ht="20.100000000000001" customHeight="1" x14ac:dyDescent="0.25">
      <c r="A46" s="45"/>
      <c r="B46" s="47"/>
      <c r="C46" s="22" t="s">
        <v>4</v>
      </c>
      <c r="D46" s="26">
        <v>0</v>
      </c>
      <c r="E46" s="26">
        <v>0</v>
      </c>
      <c r="F46" s="26">
        <v>0</v>
      </c>
      <c r="G46" s="26">
        <v>0</v>
      </c>
      <c r="H46" s="49"/>
      <c r="I46" s="50"/>
      <c r="J46" s="19"/>
    </row>
    <row r="47" spans="1:10" ht="20.100000000000001" customHeight="1" x14ac:dyDescent="0.25">
      <c r="A47" s="45"/>
      <c r="B47" s="47"/>
      <c r="C47" s="22" t="s">
        <v>5</v>
      </c>
      <c r="D47" s="26">
        <v>0</v>
      </c>
      <c r="E47" s="26">
        <v>0</v>
      </c>
      <c r="F47" s="26">
        <v>0</v>
      </c>
      <c r="G47" s="26">
        <v>0</v>
      </c>
      <c r="H47" s="49"/>
      <c r="I47" s="50"/>
    </row>
    <row r="48" spans="1:10" ht="20.100000000000001" customHeight="1" x14ac:dyDescent="0.25">
      <c r="A48" s="45"/>
      <c r="B48" s="47"/>
      <c r="C48" s="24" t="s">
        <v>6</v>
      </c>
      <c r="D48" s="26">
        <v>0</v>
      </c>
      <c r="E48" s="26" t="s">
        <v>72</v>
      </c>
      <c r="F48" s="26">
        <v>0</v>
      </c>
      <c r="G48" s="26">
        <v>0</v>
      </c>
      <c r="H48" s="49"/>
      <c r="I48" s="50"/>
    </row>
    <row r="49" spans="1:10" ht="20.100000000000001" customHeight="1" x14ac:dyDescent="0.25">
      <c r="A49" s="45"/>
      <c r="B49" s="48"/>
      <c r="C49" s="27" t="s">
        <v>7</v>
      </c>
      <c r="D49" s="26">
        <v>0</v>
      </c>
      <c r="E49" s="26">
        <v>0</v>
      </c>
      <c r="F49" s="26">
        <v>0</v>
      </c>
      <c r="G49" s="26">
        <v>0</v>
      </c>
      <c r="H49" s="49"/>
      <c r="I49" s="50"/>
    </row>
    <row r="50" spans="1:10" ht="31.5" customHeight="1" x14ac:dyDescent="0.25">
      <c r="A50" s="45" t="s">
        <v>25</v>
      </c>
      <c r="B50" s="49" t="s">
        <v>23</v>
      </c>
      <c r="C50" s="22" t="s">
        <v>3</v>
      </c>
      <c r="D50" s="26">
        <v>0</v>
      </c>
      <c r="E50" s="26">
        <v>0</v>
      </c>
      <c r="F50" s="26">
        <v>0</v>
      </c>
      <c r="G50" s="26">
        <v>0</v>
      </c>
      <c r="H50" s="49" t="s">
        <v>59</v>
      </c>
      <c r="I50" s="50"/>
    </row>
    <row r="51" spans="1:10" ht="31.5" customHeight="1" x14ac:dyDescent="0.25">
      <c r="A51" s="45"/>
      <c r="B51" s="49"/>
      <c r="C51" s="22" t="s">
        <v>4</v>
      </c>
      <c r="D51" s="26">
        <v>0</v>
      </c>
      <c r="E51" s="26">
        <v>0</v>
      </c>
      <c r="F51" s="26">
        <v>0</v>
      </c>
      <c r="G51" s="26">
        <v>0</v>
      </c>
      <c r="H51" s="49"/>
      <c r="I51" s="50"/>
    </row>
    <row r="52" spans="1:10" ht="31.5" customHeight="1" x14ac:dyDescent="0.25">
      <c r="A52" s="45"/>
      <c r="B52" s="49"/>
      <c r="C52" s="22" t="s">
        <v>5</v>
      </c>
      <c r="D52" s="26">
        <v>87963.8</v>
      </c>
      <c r="E52" s="26">
        <v>87963.8</v>
      </c>
      <c r="F52" s="26">
        <v>82619</v>
      </c>
      <c r="G52" s="26">
        <f t="shared" si="15"/>
        <v>93.923864135019173</v>
      </c>
      <c r="H52" s="49"/>
      <c r="I52" s="50"/>
      <c r="J52" s="19"/>
    </row>
    <row r="53" spans="1:10" ht="31.5" customHeight="1" x14ac:dyDescent="0.25">
      <c r="A53" s="45"/>
      <c r="B53" s="49"/>
      <c r="C53" s="24" t="s">
        <v>6</v>
      </c>
      <c r="D53" s="26">
        <v>50</v>
      </c>
      <c r="E53" s="26" t="s">
        <v>72</v>
      </c>
      <c r="F53" s="29">
        <v>260.7</v>
      </c>
      <c r="G53" s="26">
        <f>F53/D53*100</f>
        <v>521.4</v>
      </c>
      <c r="H53" s="49"/>
      <c r="I53" s="50"/>
    </row>
    <row r="54" spans="1:10" ht="31.5" customHeight="1" x14ac:dyDescent="0.25">
      <c r="A54" s="45"/>
      <c r="B54" s="49"/>
      <c r="C54" s="27" t="s">
        <v>7</v>
      </c>
      <c r="D54" s="26">
        <f>SUM(D50:D53)</f>
        <v>88013.8</v>
      </c>
      <c r="E54" s="26">
        <f>SUM(E50:E53)</f>
        <v>87963.8</v>
      </c>
      <c r="F54" s="26">
        <f>SUM(F50:F52)</f>
        <v>82619</v>
      </c>
      <c r="G54" s="26">
        <f t="shared" si="15"/>
        <v>93.923864135019173</v>
      </c>
      <c r="H54" s="49"/>
      <c r="I54" s="50"/>
    </row>
    <row r="55" spans="1:10" ht="15" customHeight="1" x14ac:dyDescent="0.25">
      <c r="A55" s="51" t="s">
        <v>27</v>
      </c>
      <c r="B55" s="52" t="s">
        <v>67</v>
      </c>
      <c r="C55" s="31" t="s">
        <v>3</v>
      </c>
      <c r="D55" s="32">
        <f>D60</f>
        <v>0</v>
      </c>
      <c r="E55" s="32">
        <f>E60</f>
        <v>0</v>
      </c>
      <c r="F55" s="32">
        <f t="shared" ref="F55" si="22">F60</f>
        <v>0</v>
      </c>
      <c r="G55" s="32">
        <f t="shared" ref="E55:G59" si="23">G60</f>
        <v>0</v>
      </c>
      <c r="H55" s="53" t="s">
        <v>60</v>
      </c>
      <c r="I55" s="42" t="s">
        <v>43</v>
      </c>
    </row>
    <row r="56" spans="1:10" x14ac:dyDescent="0.25">
      <c r="A56" s="51"/>
      <c r="B56" s="52"/>
      <c r="C56" s="31" t="s">
        <v>4</v>
      </c>
      <c r="D56" s="32">
        <f t="shared" ref="D56" si="24">D61</f>
        <v>397.6</v>
      </c>
      <c r="E56" s="32">
        <f t="shared" si="23"/>
        <v>397.6</v>
      </c>
      <c r="F56" s="32">
        <f t="shared" si="23"/>
        <v>397.6</v>
      </c>
      <c r="G56" s="32">
        <f t="shared" si="15"/>
        <v>100</v>
      </c>
      <c r="H56" s="54"/>
      <c r="I56" s="43"/>
    </row>
    <row r="57" spans="1:10" x14ac:dyDescent="0.25">
      <c r="A57" s="51"/>
      <c r="B57" s="52"/>
      <c r="C57" s="31" t="s">
        <v>5</v>
      </c>
      <c r="D57" s="32">
        <f t="shared" ref="D57" si="25">D62</f>
        <v>0</v>
      </c>
      <c r="E57" s="32">
        <f t="shared" si="23"/>
        <v>0</v>
      </c>
      <c r="F57" s="32">
        <f t="shared" si="23"/>
        <v>0</v>
      </c>
      <c r="G57" s="32">
        <f t="shared" ref="G57" si="26">G62</f>
        <v>0</v>
      </c>
      <c r="H57" s="54"/>
      <c r="I57" s="43"/>
    </row>
    <row r="58" spans="1:10" x14ac:dyDescent="0.25">
      <c r="A58" s="51"/>
      <c r="B58" s="52"/>
      <c r="C58" s="33" t="s">
        <v>6</v>
      </c>
      <c r="D58" s="32">
        <f t="shared" ref="D58" si="27">D63</f>
        <v>0</v>
      </c>
      <c r="E58" s="32" t="s">
        <v>72</v>
      </c>
      <c r="F58" s="32">
        <f t="shared" si="23"/>
        <v>0</v>
      </c>
      <c r="G58" s="32">
        <f t="shared" ref="G58" si="28">G63</f>
        <v>0</v>
      </c>
      <c r="H58" s="54"/>
      <c r="I58" s="43"/>
    </row>
    <row r="59" spans="1:10" x14ac:dyDescent="0.25">
      <c r="A59" s="51"/>
      <c r="B59" s="52"/>
      <c r="C59" s="25" t="s">
        <v>7</v>
      </c>
      <c r="D59" s="32">
        <f t="shared" ref="D59" si="29">D64</f>
        <v>397.6</v>
      </c>
      <c r="E59" s="32">
        <f t="shared" si="23"/>
        <v>397.6</v>
      </c>
      <c r="F59" s="32">
        <f t="shared" si="23"/>
        <v>397.6</v>
      </c>
      <c r="G59" s="32">
        <f t="shared" si="15"/>
        <v>100</v>
      </c>
      <c r="H59" s="54"/>
      <c r="I59" s="43"/>
    </row>
    <row r="60" spans="1:10" ht="20.100000000000001" customHeight="1" x14ac:dyDescent="0.25">
      <c r="A60" s="45" t="s">
        <v>28</v>
      </c>
      <c r="B60" s="46" t="s">
        <v>68</v>
      </c>
      <c r="C60" s="22" t="s">
        <v>3</v>
      </c>
      <c r="D60" s="26">
        <v>0</v>
      </c>
      <c r="E60" s="26">
        <v>0</v>
      </c>
      <c r="F60" s="26">
        <v>0</v>
      </c>
      <c r="G60" s="26">
        <v>0</v>
      </c>
      <c r="H60" s="54"/>
      <c r="I60" s="43"/>
    </row>
    <row r="61" spans="1:10" ht="20.100000000000001" customHeight="1" x14ac:dyDescent="0.25">
      <c r="A61" s="45"/>
      <c r="B61" s="47"/>
      <c r="C61" s="22" t="s">
        <v>4</v>
      </c>
      <c r="D61" s="26">
        <v>397.6</v>
      </c>
      <c r="E61" s="26">
        <v>397.6</v>
      </c>
      <c r="F61" s="26">
        <v>397.6</v>
      </c>
      <c r="G61" s="26">
        <f t="shared" si="15"/>
        <v>100</v>
      </c>
      <c r="H61" s="54"/>
      <c r="I61" s="43"/>
    </row>
    <row r="62" spans="1:10" ht="20.100000000000001" customHeight="1" x14ac:dyDescent="0.25">
      <c r="A62" s="45"/>
      <c r="B62" s="47"/>
      <c r="C62" s="22" t="s">
        <v>5</v>
      </c>
      <c r="D62" s="26">
        <v>0</v>
      </c>
      <c r="E62" s="26">
        <v>0</v>
      </c>
      <c r="F62" s="26">
        <v>0</v>
      </c>
      <c r="G62" s="26">
        <v>0</v>
      </c>
      <c r="H62" s="54"/>
      <c r="I62" s="43"/>
    </row>
    <row r="63" spans="1:10" ht="20.100000000000001" customHeight="1" x14ac:dyDescent="0.25">
      <c r="A63" s="45"/>
      <c r="B63" s="47"/>
      <c r="C63" s="24" t="s">
        <v>6</v>
      </c>
      <c r="D63" s="26">
        <v>0</v>
      </c>
      <c r="E63" s="26" t="s">
        <v>72</v>
      </c>
      <c r="F63" s="26">
        <v>0</v>
      </c>
      <c r="G63" s="26">
        <v>0</v>
      </c>
      <c r="H63" s="54"/>
      <c r="I63" s="43"/>
    </row>
    <row r="64" spans="1:10" ht="20.100000000000001" customHeight="1" x14ac:dyDescent="0.25">
      <c r="A64" s="45"/>
      <c r="B64" s="48"/>
      <c r="C64" s="27" t="s">
        <v>7</v>
      </c>
      <c r="D64" s="26">
        <f>SUM(D60:D63)</f>
        <v>397.6</v>
      </c>
      <c r="E64" s="26">
        <f>SUM(E60:E63)</f>
        <v>397.6</v>
      </c>
      <c r="F64" s="26">
        <f>SUM(F60:F62)</f>
        <v>397.6</v>
      </c>
      <c r="G64" s="26">
        <f t="shared" si="15"/>
        <v>100</v>
      </c>
      <c r="H64" s="55"/>
      <c r="I64" s="44"/>
    </row>
    <row r="66" spans="2:2" x14ac:dyDescent="0.25">
      <c r="B66" s="36" t="s">
        <v>69</v>
      </c>
    </row>
    <row r="67" spans="2:2" x14ac:dyDescent="0.25">
      <c r="B67" s="36" t="s">
        <v>70</v>
      </c>
    </row>
    <row r="68" spans="2:2" x14ac:dyDescent="0.25">
      <c r="B68" s="36" t="s">
        <v>71</v>
      </c>
    </row>
    <row r="69" spans="2:2" x14ac:dyDescent="0.25">
      <c r="B69" s="36"/>
    </row>
  </sheetData>
  <autoFilter ref="A4:J64">
    <filterColumn colId="0" showButton="0"/>
  </autoFilter>
  <mergeCells count="49">
    <mergeCell ref="A15:A19"/>
    <mergeCell ref="B15:B19"/>
    <mergeCell ref="C3:C4"/>
    <mergeCell ref="H3:H4"/>
    <mergeCell ref="A3:B4"/>
    <mergeCell ref="B10:B14"/>
    <mergeCell ref="B5:B9"/>
    <mergeCell ref="A10:A14"/>
    <mergeCell ref="A5:A9"/>
    <mergeCell ref="D3:G3"/>
    <mergeCell ref="I25:I29"/>
    <mergeCell ref="H15:H24"/>
    <mergeCell ref="I15:I24"/>
    <mergeCell ref="I3:I4"/>
    <mergeCell ref="I5:I14"/>
    <mergeCell ref="A20:A24"/>
    <mergeCell ref="B20:B24"/>
    <mergeCell ref="A25:A29"/>
    <mergeCell ref="B25:B29"/>
    <mergeCell ref="H25:H29"/>
    <mergeCell ref="A30:A34"/>
    <mergeCell ref="B30:B34"/>
    <mergeCell ref="H30:H34"/>
    <mergeCell ref="I30:I34"/>
    <mergeCell ref="A35:A39"/>
    <mergeCell ref="B35:B39"/>
    <mergeCell ref="H35:H39"/>
    <mergeCell ref="I35:I39"/>
    <mergeCell ref="H55:H64"/>
    <mergeCell ref="A40:A44"/>
    <mergeCell ref="B40:B44"/>
    <mergeCell ref="H40:H44"/>
    <mergeCell ref="I40:I44"/>
    <mergeCell ref="B1:H1"/>
    <mergeCell ref="H5:H9"/>
    <mergeCell ref="H10:H14"/>
    <mergeCell ref="I55:I64"/>
    <mergeCell ref="A45:A49"/>
    <mergeCell ref="B45:B49"/>
    <mergeCell ref="H45:H49"/>
    <mergeCell ref="I45:I49"/>
    <mergeCell ref="A50:A54"/>
    <mergeCell ref="B50:B54"/>
    <mergeCell ref="H50:H54"/>
    <mergeCell ref="I50:I54"/>
    <mergeCell ref="A55:A59"/>
    <mergeCell ref="B55:B59"/>
    <mergeCell ref="A60:A64"/>
    <mergeCell ref="B60:B64"/>
  </mergeCells>
  <pageMargins left="0.70866141732283472" right="0.70866141732283472" top="0.74803149606299213" bottom="0.74803149606299213" header="0.31496062992125984" footer="0.31496062992125984"/>
  <pageSetup paperSize="9" scale="61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6"/>
  <sheetViews>
    <sheetView topLeftCell="D1" zoomScaleNormal="100" workbookViewId="0">
      <selection activeCell="H22" sqref="H22:H26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4" width="19.140625" customWidth="1"/>
    <col min="5" max="7" width="12.85546875" customWidth="1"/>
    <col min="8" max="8" width="44" customWidth="1"/>
    <col min="9" max="9" width="37.140625" hidden="1" customWidth="1"/>
  </cols>
  <sheetData>
    <row r="2" spans="1:9" ht="75" customHeight="1" x14ac:dyDescent="0.3">
      <c r="B2" s="37" t="s">
        <v>55</v>
      </c>
      <c r="C2" s="37"/>
      <c r="D2" s="37"/>
      <c r="E2" s="37"/>
      <c r="F2" s="37"/>
      <c r="G2" s="37"/>
      <c r="H2" s="37"/>
    </row>
    <row r="4" spans="1:9" x14ac:dyDescent="0.25">
      <c r="H4" s="21" t="s">
        <v>56</v>
      </c>
    </row>
    <row r="5" spans="1:9" ht="15" customHeight="1" x14ac:dyDescent="0.25">
      <c r="A5" s="68" t="s">
        <v>11</v>
      </c>
      <c r="B5" s="68"/>
      <c r="C5" s="68" t="s">
        <v>0</v>
      </c>
      <c r="D5" s="71" t="s">
        <v>52</v>
      </c>
      <c r="E5" s="72"/>
      <c r="F5" s="72"/>
      <c r="G5" s="73"/>
      <c r="H5" s="69" t="s">
        <v>57</v>
      </c>
      <c r="I5" s="64" t="s">
        <v>9</v>
      </c>
    </row>
    <row r="6" spans="1:9" ht="51" x14ac:dyDescent="0.25">
      <c r="A6" s="68"/>
      <c r="B6" s="68"/>
      <c r="C6" s="68"/>
      <c r="D6" s="20" t="s">
        <v>53</v>
      </c>
      <c r="E6" s="1" t="s">
        <v>54</v>
      </c>
      <c r="F6" s="1" t="s">
        <v>1</v>
      </c>
      <c r="G6" s="1" t="s">
        <v>2</v>
      </c>
      <c r="H6" s="70"/>
      <c r="I6" s="64"/>
    </row>
    <row r="7" spans="1:9" x14ac:dyDescent="0.25">
      <c r="A7" s="69" t="s">
        <v>8</v>
      </c>
      <c r="B7" s="52" t="s">
        <v>29</v>
      </c>
      <c r="C7" s="8" t="s">
        <v>3</v>
      </c>
      <c r="D7" s="8"/>
      <c r="E7" s="12">
        <f t="shared" ref="E7:F11" si="0">E12+E37+E47</f>
        <v>0</v>
      </c>
      <c r="F7" s="12">
        <f t="shared" si="0"/>
        <v>0</v>
      </c>
      <c r="G7" s="12">
        <f t="shared" ref="G7:G8" si="1">G12+G37+G47</f>
        <v>0</v>
      </c>
      <c r="H7" s="81" t="s">
        <v>49</v>
      </c>
      <c r="I7" s="56"/>
    </row>
    <row r="8" spans="1:9" x14ac:dyDescent="0.25">
      <c r="A8" s="69"/>
      <c r="B8" s="52"/>
      <c r="C8" s="8" t="s">
        <v>4</v>
      </c>
      <c r="D8" s="8"/>
      <c r="E8" s="12">
        <f t="shared" si="0"/>
        <v>0</v>
      </c>
      <c r="F8" s="12">
        <f t="shared" si="0"/>
        <v>0</v>
      </c>
      <c r="G8" s="12">
        <f t="shared" si="1"/>
        <v>0</v>
      </c>
      <c r="H8" s="81"/>
      <c r="I8" s="56"/>
    </row>
    <row r="9" spans="1:9" x14ac:dyDescent="0.25">
      <c r="A9" s="69"/>
      <c r="B9" s="52"/>
      <c r="C9" s="8" t="s">
        <v>5</v>
      </c>
      <c r="D9" s="8"/>
      <c r="E9" s="12">
        <f t="shared" si="0"/>
        <v>2128.3000000000002</v>
      </c>
      <c r="F9" s="12">
        <f t="shared" si="0"/>
        <v>1447.7</v>
      </c>
      <c r="G9" s="12">
        <f t="shared" ref="G9:G11" si="2">F9/E9*100</f>
        <v>68.021425550909171</v>
      </c>
      <c r="H9" s="81"/>
      <c r="I9" s="56"/>
    </row>
    <row r="10" spans="1:9" x14ac:dyDescent="0.25">
      <c r="A10" s="69"/>
      <c r="B10" s="52"/>
      <c r="C10" s="9" t="s">
        <v>6</v>
      </c>
      <c r="D10" s="9"/>
      <c r="E10" s="12">
        <f t="shared" si="0"/>
        <v>0</v>
      </c>
      <c r="F10" s="12">
        <f t="shared" si="0"/>
        <v>0</v>
      </c>
      <c r="G10" s="12">
        <f>L10+AK10+AU10</f>
        <v>0</v>
      </c>
      <c r="H10" s="81"/>
      <c r="I10" s="56"/>
    </row>
    <row r="11" spans="1:9" x14ac:dyDescent="0.25">
      <c r="A11" s="69"/>
      <c r="B11" s="52"/>
      <c r="C11" s="10" t="s">
        <v>7</v>
      </c>
      <c r="D11" s="10"/>
      <c r="E11" s="12">
        <f t="shared" si="0"/>
        <v>2128.3000000000002</v>
      </c>
      <c r="F11" s="12">
        <f t="shared" si="0"/>
        <v>1447.7</v>
      </c>
      <c r="G11" s="12">
        <f t="shared" si="2"/>
        <v>68.021425550909171</v>
      </c>
      <c r="H11" s="81"/>
      <c r="I11" s="56"/>
    </row>
    <row r="12" spans="1:9" x14ac:dyDescent="0.25">
      <c r="A12" s="51" t="s">
        <v>8</v>
      </c>
      <c r="B12" s="52" t="s">
        <v>30</v>
      </c>
      <c r="C12" s="6" t="s">
        <v>3</v>
      </c>
      <c r="D12" s="6"/>
      <c r="E12" s="13">
        <f>E17+E22+E27+E32</f>
        <v>0</v>
      </c>
      <c r="F12" s="13">
        <f t="shared" ref="F12:G12" si="3">F17+F22+F27+F32</f>
        <v>0</v>
      </c>
      <c r="G12" s="13">
        <f t="shared" si="3"/>
        <v>0</v>
      </c>
      <c r="H12" s="80"/>
      <c r="I12" s="56"/>
    </row>
    <row r="13" spans="1:9" x14ac:dyDescent="0.25">
      <c r="A13" s="51"/>
      <c r="B13" s="52"/>
      <c r="C13" s="6" t="s">
        <v>4</v>
      </c>
      <c r="D13" s="6"/>
      <c r="E13" s="13">
        <f t="shared" ref="E13:G16" si="4">E18+E23+E28+E33</f>
        <v>0</v>
      </c>
      <c r="F13" s="13">
        <f t="shared" si="4"/>
        <v>0</v>
      </c>
      <c r="G13" s="13">
        <f t="shared" si="4"/>
        <v>0</v>
      </c>
      <c r="H13" s="80"/>
      <c r="I13" s="56"/>
    </row>
    <row r="14" spans="1:9" x14ac:dyDescent="0.25">
      <c r="A14" s="51"/>
      <c r="B14" s="52"/>
      <c r="C14" s="6" t="s">
        <v>5</v>
      </c>
      <c r="D14" s="6"/>
      <c r="E14" s="13">
        <f t="shared" si="4"/>
        <v>540</v>
      </c>
      <c r="F14" s="13">
        <f t="shared" si="4"/>
        <v>446.7</v>
      </c>
      <c r="G14" s="13">
        <f t="shared" ref="G14" si="5">F14/E14*100</f>
        <v>82.722222222222214</v>
      </c>
      <c r="H14" s="80"/>
      <c r="I14" s="56"/>
    </row>
    <row r="15" spans="1:9" x14ac:dyDescent="0.25">
      <c r="A15" s="51"/>
      <c r="B15" s="52"/>
      <c r="C15" s="7" t="s">
        <v>6</v>
      </c>
      <c r="D15" s="7"/>
      <c r="E15" s="13">
        <f t="shared" si="4"/>
        <v>0</v>
      </c>
      <c r="F15" s="13">
        <f t="shared" si="4"/>
        <v>0</v>
      </c>
      <c r="G15" s="13">
        <v>0</v>
      </c>
      <c r="H15" s="80"/>
      <c r="I15" s="56"/>
    </row>
    <row r="16" spans="1:9" x14ac:dyDescent="0.25">
      <c r="A16" s="51"/>
      <c r="B16" s="52"/>
      <c r="C16" s="5" t="s">
        <v>7</v>
      </c>
      <c r="D16" s="5"/>
      <c r="E16" s="13">
        <f t="shared" si="4"/>
        <v>540</v>
      </c>
      <c r="F16" s="13">
        <f t="shared" si="4"/>
        <v>446.7</v>
      </c>
      <c r="G16" s="13">
        <f t="shared" ref="G16" si="6">F16/E16*100</f>
        <v>82.722222222222214</v>
      </c>
      <c r="H16" s="80"/>
      <c r="I16" s="56"/>
    </row>
    <row r="17" spans="1:9" ht="20.100000000000001" customHeight="1" x14ac:dyDescent="0.25">
      <c r="A17" s="45" t="s">
        <v>10</v>
      </c>
      <c r="B17" s="46" t="s">
        <v>31</v>
      </c>
      <c r="C17" s="3" t="s">
        <v>3</v>
      </c>
      <c r="D17" s="3"/>
      <c r="E17" s="14">
        <v>0</v>
      </c>
      <c r="F17" s="14">
        <v>0</v>
      </c>
      <c r="G17" s="14">
        <v>0</v>
      </c>
      <c r="H17" s="79" t="s">
        <v>51</v>
      </c>
      <c r="I17" s="61" t="s">
        <v>44</v>
      </c>
    </row>
    <row r="18" spans="1:9" ht="20.100000000000001" customHeight="1" x14ac:dyDescent="0.25">
      <c r="A18" s="45"/>
      <c r="B18" s="47"/>
      <c r="C18" s="3" t="s">
        <v>4</v>
      </c>
      <c r="D18" s="3"/>
      <c r="E18" s="14">
        <v>0</v>
      </c>
      <c r="F18" s="14">
        <v>0</v>
      </c>
      <c r="G18" s="14">
        <v>0</v>
      </c>
      <c r="H18" s="79"/>
      <c r="I18" s="62"/>
    </row>
    <row r="19" spans="1:9" ht="20.100000000000001" customHeight="1" x14ac:dyDescent="0.25">
      <c r="A19" s="45"/>
      <c r="B19" s="47"/>
      <c r="C19" s="3" t="s">
        <v>5</v>
      </c>
      <c r="D19" s="3"/>
      <c r="E19" s="14">
        <v>16.100000000000001</v>
      </c>
      <c r="F19" s="14">
        <v>16.100000000000001</v>
      </c>
      <c r="G19" s="14">
        <f t="shared" ref="G19" si="7">F19/E19*100</f>
        <v>100</v>
      </c>
      <c r="H19" s="79"/>
      <c r="I19" s="62"/>
    </row>
    <row r="20" spans="1:9" ht="20.100000000000001" customHeight="1" x14ac:dyDescent="0.25">
      <c r="A20" s="45"/>
      <c r="B20" s="47"/>
      <c r="C20" s="2" t="s">
        <v>6</v>
      </c>
      <c r="D20" s="2"/>
      <c r="E20" s="14">
        <v>0</v>
      </c>
      <c r="F20" s="14">
        <v>0</v>
      </c>
      <c r="G20" s="14">
        <v>0</v>
      </c>
      <c r="H20" s="79"/>
      <c r="I20" s="62"/>
    </row>
    <row r="21" spans="1:9" ht="20.100000000000001" customHeight="1" x14ac:dyDescent="0.25">
      <c r="A21" s="45"/>
      <c r="B21" s="48"/>
      <c r="C21" s="4" t="s">
        <v>7</v>
      </c>
      <c r="D21" s="4"/>
      <c r="E21" s="13">
        <f>SUM(E17:E20)</f>
        <v>16.100000000000001</v>
      </c>
      <c r="F21" s="13">
        <f>SUM(F17:F20)</f>
        <v>16.100000000000001</v>
      </c>
      <c r="G21" s="13">
        <v>0</v>
      </c>
      <c r="H21" s="79"/>
      <c r="I21" s="62"/>
    </row>
    <row r="22" spans="1:9" ht="27" customHeight="1" x14ac:dyDescent="0.25">
      <c r="A22" s="45" t="s">
        <v>13</v>
      </c>
      <c r="B22" s="49" t="s">
        <v>32</v>
      </c>
      <c r="C22" s="3" t="s">
        <v>3</v>
      </c>
      <c r="D22" s="3"/>
      <c r="E22" s="14">
        <v>0</v>
      </c>
      <c r="F22" s="14">
        <v>0</v>
      </c>
      <c r="G22" s="14">
        <v>0</v>
      </c>
      <c r="H22" s="79" t="s">
        <v>45</v>
      </c>
      <c r="I22" s="62"/>
    </row>
    <row r="23" spans="1:9" ht="27" customHeight="1" x14ac:dyDescent="0.25">
      <c r="A23" s="45"/>
      <c r="B23" s="49"/>
      <c r="C23" s="3" t="s">
        <v>4</v>
      </c>
      <c r="D23" s="3"/>
      <c r="E23" s="14">
        <v>0</v>
      </c>
      <c r="F23" s="14">
        <v>0</v>
      </c>
      <c r="G23" s="14">
        <v>0</v>
      </c>
      <c r="H23" s="79"/>
      <c r="I23" s="62"/>
    </row>
    <row r="24" spans="1:9" ht="27" customHeight="1" x14ac:dyDescent="0.25">
      <c r="A24" s="45"/>
      <c r="B24" s="49"/>
      <c r="C24" s="3" t="s">
        <v>5</v>
      </c>
      <c r="D24" s="3"/>
      <c r="E24" s="14">
        <v>499.7</v>
      </c>
      <c r="F24" s="14">
        <v>406.4</v>
      </c>
      <c r="G24" s="14">
        <f t="shared" ref="G24" si="8">F24/E24*100</f>
        <v>81.32879727836702</v>
      </c>
      <c r="H24" s="79"/>
      <c r="I24" s="62"/>
    </row>
    <row r="25" spans="1:9" ht="27" customHeight="1" x14ac:dyDescent="0.25">
      <c r="A25" s="45"/>
      <c r="B25" s="49"/>
      <c r="C25" s="2" t="s">
        <v>6</v>
      </c>
      <c r="D25" s="2"/>
      <c r="E25" s="14">
        <v>0</v>
      </c>
      <c r="F25" s="14">
        <v>0</v>
      </c>
      <c r="G25" s="14">
        <v>0</v>
      </c>
      <c r="H25" s="79"/>
      <c r="I25" s="62"/>
    </row>
    <row r="26" spans="1:9" ht="27" customHeight="1" x14ac:dyDescent="0.25">
      <c r="A26" s="45"/>
      <c r="B26" s="49"/>
      <c r="C26" s="4" t="s">
        <v>7</v>
      </c>
      <c r="D26" s="4"/>
      <c r="E26" s="13">
        <f>SUM(E22:E25)</f>
        <v>499.7</v>
      </c>
      <c r="F26" s="13">
        <f>SUM(F22:F25)</f>
        <v>406.4</v>
      </c>
      <c r="G26" s="13">
        <f>F26/E26*100</f>
        <v>81.32879727836702</v>
      </c>
      <c r="H26" s="79"/>
      <c r="I26" s="62"/>
    </row>
    <row r="27" spans="1:9" ht="20.100000000000001" customHeight="1" x14ac:dyDescent="0.25">
      <c r="A27" s="45" t="s">
        <v>14</v>
      </c>
      <c r="B27" s="49" t="s">
        <v>33</v>
      </c>
      <c r="C27" s="3" t="s">
        <v>3</v>
      </c>
      <c r="D27" s="3"/>
      <c r="E27" s="14">
        <v>0</v>
      </c>
      <c r="F27" s="14">
        <v>0</v>
      </c>
      <c r="G27" s="14">
        <v>0</v>
      </c>
      <c r="H27" s="79" t="s">
        <v>50</v>
      </c>
      <c r="I27" s="62"/>
    </row>
    <row r="28" spans="1:9" ht="20.100000000000001" customHeight="1" x14ac:dyDescent="0.25">
      <c r="A28" s="45"/>
      <c r="B28" s="49"/>
      <c r="C28" s="3" t="s">
        <v>4</v>
      </c>
      <c r="D28" s="3"/>
      <c r="E28" s="14">
        <v>0</v>
      </c>
      <c r="F28" s="14">
        <v>0</v>
      </c>
      <c r="G28" s="14">
        <v>0</v>
      </c>
      <c r="H28" s="79"/>
      <c r="I28" s="62"/>
    </row>
    <row r="29" spans="1:9" ht="20.100000000000001" customHeight="1" x14ac:dyDescent="0.25">
      <c r="A29" s="45"/>
      <c r="B29" s="49"/>
      <c r="C29" s="3" t="s">
        <v>5</v>
      </c>
      <c r="D29" s="3"/>
      <c r="E29" s="14">
        <v>24.2</v>
      </c>
      <c r="F29" s="14">
        <v>24.2</v>
      </c>
      <c r="G29" s="14">
        <f t="shared" ref="G29:G56" si="9">F29/E29*100</f>
        <v>100</v>
      </c>
      <c r="H29" s="79"/>
      <c r="I29" s="62"/>
    </row>
    <row r="30" spans="1:9" ht="20.100000000000001" customHeight="1" x14ac:dyDescent="0.25">
      <c r="A30" s="45"/>
      <c r="B30" s="49"/>
      <c r="C30" s="2" t="s">
        <v>6</v>
      </c>
      <c r="D30" s="2"/>
      <c r="E30" s="14">
        <v>0</v>
      </c>
      <c r="F30" s="14">
        <v>0</v>
      </c>
      <c r="G30" s="14">
        <v>0</v>
      </c>
      <c r="H30" s="79"/>
      <c r="I30" s="62"/>
    </row>
    <row r="31" spans="1:9" ht="20.100000000000001" customHeight="1" x14ac:dyDescent="0.25">
      <c r="A31" s="45"/>
      <c r="B31" s="49"/>
      <c r="C31" s="4" t="s">
        <v>7</v>
      </c>
      <c r="D31" s="4"/>
      <c r="E31" s="13">
        <f>SUM(E27:E30)</f>
        <v>24.2</v>
      </c>
      <c r="F31" s="13">
        <f t="shared" ref="F31" si="10">SUM(F27:F30)</f>
        <v>24.2</v>
      </c>
      <c r="G31" s="13">
        <f>F31/E31*100</f>
        <v>100</v>
      </c>
      <c r="H31" s="79"/>
      <c r="I31" s="63"/>
    </row>
    <row r="32" spans="1:9" ht="20.100000000000001" customHeight="1" x14ac:dyDescent="0.25">
      <c r="A32" s="45" t="s">
        <v>15</v>
      </c>
      <c r="B32" s="49" t="s">
        <v>34</v>
      </c>
      <c r="C32" s="3" t="s">
        <v>3</v>
      </c>
      <c r="D32" s="3"/>
      <c r="E32" s="14">
        <v>0</v>
      </c>
      <c r="F32" s="14">
        <v>0</v>
      </c>
      <c r="G32" s="14">
        <v>0</v>
      </c>
      <c r="H32" s="49"/>
      <c r="I32" s="50"/>
    </row>
    <row r="33" spans="1:9" ht="20.100000000000001" customHeight="1" x14ac:dyDescent="0.25">
      <c r="A33" s="45"/>
      <c r="B33" s="49"/>
      <c r="C33" s="3" t="s">
        <v>4</v>
      </c>
      <c r="D33" s="3"/>
      <c r="E33" s="14">
        <v>0</v>
      </c>
      <c r="F33" s="14">
        <v>0</v>
      </c>
      <c r="G33" s="14">
        <v>0</v>
      </c>
      <c r="H33" s="49"/>
      <c r="I33" s="50"/>
    </row>
    <row r="34" spans="1:9" ht="20.100000000000001" customHeight="1" x14ac:dyDescent="0.25">
      <c r="A34" s="45"/>
      <c r="B34" s="49"/>
      <c r="C34" s="3" t="s">
        <v>5</v>
      </c>
      <c r="D34" s="3"/>
      <c r="E34" s="15">
        <v>0</v>
      </c>
      <c r="F34" s="15">
        <v>0</v>
      </c>
      <c r="G34" s="15">
        <v>0</v>
      </c>
      <c r="H34" s="49"/>
      <c r="I34" s="50"/>
    </row>
    <row r="35" spans="1:9" ht="20.100000000000001" customHeight="1" x14ac:dyDescent="0.25">
      <c r="A35" s="45"/>
      <c r="B35" s="49"/>
      <c r="C35" s="17" t="s">
        <v>6</v>
      </c>
      <c r="D35" s="17"/>
      <c r="E35" s="18">
        <v>0</v>
      </c>
      <c r="F35" s="18">
        <v>0</v>
      </c>
      <c r="G35" s="15">
        <v>0</v>
      </c>
      <c r="H35" s="49"/>
      <c r="I35" s="50"/>
    </row>
    <row r="36" spans="1:9" ht="20.100000000000001" customHeight="1" x14ac:dyDescent="0.25">
      <c r="A36" s="45"/>
      <c r="B36" s="49"/>
      <c r="C36" s="11" t="s">
        <v>7</v>
      </c>
      <c r="D36" s="11"/>
      <c r="E36" s="16">
        <f>SUM(E32:E35)</f>
        <v>0</v>
      </c>
      <c r="F36" s="16">
        <f t="shared" ref="F36:G36" si="11">SUM(F32:F35)</f>
        <v>0</v>
      </c>
      <c r="G36" s="16">
        <f t="shared" si="11"/>
        <v>0</v>
      </c>
      <c r="H36" s="49"/>
      <c r="I36" s="50"/>
    </row>
    <row r="37" spans="1:9" ht="33" customHeight="1" x14ac:dyDescent="0.25">
      <c r="A37" s="51" t="s">
        <v>21</v>
      </c>
      <c r="B37" s="52" t="s">
        <v>35</v>
      </c>
      <c r="C37" s="6" t="s">
        <v>3</v>
      </c>
      <c r="D37" s="6"/>
      <c r="E37" s="13">
        <f>E42</f>
        <v>0</v>
      </c>
      <c r="F37" s="13">
        <f t="shared" ref="F37" si="12">F42</f>
        <v>0</v>
      </c>
      <c r="G37" s="13">
        <f t="shared" ref="G37" si="13">G42</f>
        <v>0</v>
      </c>
      <c r="H37" s="74" t="s">
        <v>46</v>
      </c>
      <c r="I37" s="77"/>
    </row>
    <row r="38" spans="1:9" ht="33" customHeight="1" x14ac:dyDescent="0.25">
      <c r="A38" s="51"/>
      <c r="B38" s="52"/>
      <c r="C38" s="6" t="s">
        <v>4</v>
      </c>
      <c r="D38" s="6"/>
      <c r="E38" s="13">
        <f t="shared" ref="E38:G41" si="14">E43</f>
        <v>0</v>
      </c>
      <c r="F38" s="13">
        <f t="shared" si="14"/>
        <v>0</v>
      </c>
      <c r="G38" s="13">
        <f t="shared" si="14"/>
        <v>0</v>
      </c>
      <c r="H38" s="75"/>
      <c r="I38" s="77"/>
    </row>
    <row r="39" spans="1:9" ht="33" customHeight="1" x14ac:dyDescent="0.25">
      <c r="A39" s="51"/>
      <c r="B39" s="52"/>
      <c r="C39" s="6" t="s">
        <v>5</v>
      </c>
      <c r="D39" s="6"/>
      <c r="E39" s="13">
        <f t="shared" si="14"/>
        <v>1088.3</v>
      </c>
      <c r="F39" s="13">
        <f t="shared" si="14"/>
        <v>1001</v>
      </c>
      <c r="G39" s="13">
        <f t="shared" si="9"/>
        <v>91.978314802903611</v>
      </c>
      <c r="H39" s="75"/>
      <c r="I39" s="77"/>
    </row>
    <row r="40" spans="1:9" ht="33" customHeight="1" x14ac:dyDescent="0.25">
      <c r="A40" s="51"/>
      <c r="B40" s="52"/>
      <c r="C40" s="7" t="s">
        <v>6</v>
      </c>
      <c r="D40" s="7"/>
      <c r="E40" s="13">
        <f t="shared" si="14"/>
        <v>0</v>
      </c>
      <c r="F40" s="13">
        <f t="shared" si="14"/>
        <v>0</v>
      </c>
      <c r="G40" s="13">
        <f t="shared" si="14"/>
        <v>0</v>
      </c>
      <c r="H40" s="75"/>
      <c r="I40" s="77"/>
    </row>
    <row r="41" spans="1:9" ht="33" customHeight="1" x14ac:dyDescent="0.25">
      <c r="A41" s="51"/>
      <c r="B41" s="52"/>
      <c r="C41" s="5" t="s">
        <v>7</v>
      </c>
      <c r="D41" s="5"/>
      <c r="E41" s="13">
        <f t="shared" si="14"/>
        <v>1088.3</v>
      </c>
      <c r="F41" s="13">
        <f t="shared" si="14"/>
        <v>1001</v>
      </c>
      <c r="G41" s="13">
        <f t="shared" si="9"/>
        <v>91.978314802903611</v>
      </c>
      <c r="H41" s="75"/>
      <c r="I41" s="77"/>
    </row>
    <row r="42" spans="1:9" ht="20.100000000000001" customHeight="1" x14ac:dyDescent="0.25">
      <c r="A42" s="45" t="s">
        <v>22</v>
      </c>
      <c r="B42" s="46" t="s">
        <v>36</v>
      </c>
      <c r="C42" s="3" t="s">
        <v>3</v>
      </c>
      <c r="D42" s="3"/>
      <c r="E42" s="14">
        <v>0</v>
      </c>
      <c r="F42" s="14">
        <v>0</v>
      </c>
      <c r="G42" s="14">
        <v>0</v>
      </c>
      <c r="H42" s="75"/>
      <c r="I42" s="78"/>
    </row>
    <row r="43" spans="1:9" ht="20.100000000000001" customHeight="1" x14ac:dyDescent="0.25">
      <c r="A43" s="45"/>
      <c r="B43" s="47"/>
      <c r="C43" s="3" t="s">
        <v>4</v>
      </c>
      <c r="D43" s="3"/>
      <c r="E43" s="14">
        <v>0</v>
      </c>
      <c r="F43" s="14">
        <v>0</v>
      </c>
      <c r="G43" s="14">
        <v>0</v>
      </c>
      <c r="H43" s="75"/>
      <c r="I43" s="78"/>
    </row>
    <row r="44" spans="1:9" ht="20.100000000000001" customHeight="1" x14ac:dyDescent="0.25">
      <c r="A44" s="45"/>
      <c r="B44" s="47"/>
      <c r="C44" s="3" t="s">
        <v>5</v>
      </c>
      <c r="D44" s="3"/>
      <c r="E44" s="14">
        <v>1088.3</v>
      </c>
      <c r="F44" s="14">
        <v>1001</v>
      </c>
      <c r="G44" s="14">
        <f t="shared" si="9"/>
        <v>91.978314802903611</v>
      </c>
      <c r="H44" s="75"/>
      <c r="I44" s="78"/>
    </row>
    <row r="45" spans="1:9" ht="20.100000000000001" customHeight="1" x14ac:dyDescent="0.25">
      <c r="A45" s="45"/>
      <c r="B45" s="47"/>
      <c r="C45" s="2" t="s">
        <v>6</v>
      </c>
      <c r="D45" s="2"/>
      <c r="E45" s="14">
        <v>0</v>
      </c>
      <c r="F45" s="14">
        <v>0</v>
      </c>
      <c r="G45" s="14">
        <v>0</v>
      </c>
      <c r="H45" s="75"/>
      <c r="I45" s="78"/>
    </row>
    <row r="46" spans="1:9" ht="20.100000000000001" customHeight="1" x14ac:dyDescent="0.25">
      <c r="A46" s="45"/>
      <c r="B46" s="48"/>
      <c r="C46" s="4" t="s">
        <v>7</v>
      </c>
      <c r="D46" s="4"/>
      <c r="E46" s="13">
        <f>SUM(E42:E45)</f>
        <v>1088.3</v>
      </c>
      <c r="F46" s="13">
        <f>SUM(F42:F45)</f>
        <v>1001</v>
      </c>
      <c r="G46" s="13">
        <f t="shared" si="9"/>
        <v>91.978314802903611</v>
      </c>
      <c r="H46" s="76"/>
      <c r="I46" s="78"/>
    </row>
    <row r="47" spans="1:9" ht="15" customHeight="1" x14ac:dyDescent="0.25">
      <c r="A47" s="51" t="s">
        <v>27</v>
      </c>
      <c r="B47" s="52" t="s">
        <v>37</v>
      </c>
      <c r="C47" s="6" t="s">
        <v>3</v>
      </c>
      <c r="D47" s="6"/>
      <c r="E47" s="13">
        <f>E52</f>
        <v>0</v>
      </c>
      <c r="F47" s="13">
        <f t="shared" ref="E47:G51" si="15">F52</f>
        <v>0</v>
      </c>
      <c r="G47" s="13">
        <f t="shared" si="15"/>
        <v>0</v>
      </c>
      <c r="H47" s="74" t="s">
        <v>48</v>
      </c>
      <c r="I47" s="65" t="s">
        <v>47</v>
      </c>
    </row>
    <row r="48" spans="1:9" x14ac:dyDescent="0.25">
      <c r="A48" s="51"/>
      <c r="B48" s="52"/>
      <c r="C48" s="6" t="s">
        <v>4</v>
      </c>
      <c r="D48" s="6"/>
      <c r="E48" s="13">
        <f t="shared" si="15"/>
        <v>0</v>
      </c>
      <c r="F48" s="13">
        <f t="shared" si="15"/>
        <v>0</v>
      </c>
      <c r="G48" s="13">
        <f t="shared" si="15"/>
        <v>0</v>
      </c>
      <c r="H48" s="75"/>
      <c r="I48" s="66"/>
    </row>
    <row r="49" spans="1:9" x14ac:dyDescent="0.25">
      <c r="A49" s="51"/>
      <c r="B49" s="52"/>
      <c r="C49" s="6" t="s">
        <v>5</v>
      </c>
      <c r="D49" s="6"/>
      <c r="E49" s="13">
        <f t="shared" si="15"/>
        <v>500</v>
      </c>
      <c r="F49" s="13">
        <f t="shared" si="15"/>
        <v>0</v>
      </c>
      <c r="G49" s="13">
        <f t="shared" si="15"/>
        <v>0</v>
      </c>
      <c r="H49" s="75"/>
      <c r="I49" s="66"/>
    </row>
    <row r="50" spans="1:9" x14ac:dyDescent="0.25">
      <c r="A50" s="51"/>
      <c r="B50" s="52"/>
      <c r="C50" s="7" t="s">
        <v>6</v>
      </c>
      <c r="D50" s="7"/>
      <c r="E50" s="13">
        <f t="shared" si="15"/>
        <v>0</v>
      </c>
      <c r="F50" s="13">
        <f t="shared" si="15"/>
        <v>0</v>
      </c>
      <c r="G50" s="13">
        <f t="shared" si="15"/>
        <v>0</v>
      </c>
      <c r="H50" s="75"/>
      <c r="I50" s="66"/>
    </row>
    <row r="51" spans="1:9" x14ac:dyDescent="0.25">
      <c r="A51" s="51"/>
      <c r="B51" s="52"/>
      <c r="C51" s="5" t="s">
        <v>7</v>
      </c>
      <c r="D51" s="5"/>
      <c r="E51" s="13">
        <f t="shared" si="15"/>
        <v>500</v>
      </c>
      <c r="F51" s="13">
        <f t="shared" si="15"/>
        <v>0</v>
      </c>
      <c r="G51" s="13">
        <f t="shared" si="9"/>
        <v>0</v>
      </c>
      <c r="H51" s="75"/>
      <c r="I51" s="66"/>
    </row>
    <row r="52" spans="1:9" ht="20.100000000000001" customHeight="1" x14ac:dyDescent="0.25">
      <c r="A52" s="45" t="s">
        <v>28</v>
      </c>
      <c r="B52" s="46" t="s">
        <v>38</v>
      </c>
      <c r="C52" s="3" t="s">
        <v>3</v>
      </c>
      <c r="D52" s="3"/>
      <c r="E52" s="14">
        <v>0</v>
      </c>
      <c r="F52" s="14">
        <v>0</v>
      </c>
      <c r="G52" s="14">
        <v>0</v>
      </c>
      <c r="H52" s="75"/>
      <c r="I52" s="66"/>
    </row>
    <row r="53" spans="1:9" ht="20.100000000000001" customHeight="1" x14ac:dyDescent="0.25">
      <c r="A53" s="45"/>
      <c r="B53" s="47"/>
      <c r="C53" s="3" t="s">
        <v>4</v>
      </c>
      <c r="D53" s="3"/>
      <c r="E53" s="14">
        <v>0</v>
      </c>
      <c r="F53" s="14">
        <v>0</v>
      </c>
      <c r="G53" s="14">
        <v>0</v>
      </c>
      <c r="H53" s="75"/>
      <c r="I53" s="66"/>
    </row>
    <row r="54" spans="1:9" ht="20.100000000000001" customHeight="1" x14ac:dyDescent="0.25">
      <c r="A54" s="45"/>
      <c r="B54" s="47"/>
      <c r="C54" s="3" t="s">
        <v>5</v>
      </c>
      <c r="D54" s="3"/>
      <c r="E54" s="14">
        <v>500</v>
      </c>
      <c r="F54" s="14">
        <v>0</v>
      </c>
      <c r="G54" s="14">
        <v>0</v>
      </c>
      <c r="H54" s="75"/>
      <c r="I54" s="66"/>
    </row>
    <row r="55" spans="1:9" ht="20.100000000000001" customHeight="1" x14ac:dyDescent="0.25">
      <c r="A55" s="45"/>
      <c r="B55" s="47"/>
      <c r="C55" s="2" t="s">
        <v>6</v>
      </c>
      <c r="D55" s="2"/>
      <c r="E55" s="14">
        <v>0</v>
      </c>
      <c r="F55" s="14">
        <v>0</v>
      </c>
      <c r="G55" s="14">
        <v>0</v>
      </c>
      <c r="H55" s="75"/>
      <c r="I55" s="66"/>
    </row>
    <row r="56" spans="1:9" ht="20.100000000000001" customHeight="1" x14ac:dyDescent="0.25">
      <c r="A56" s="45"/>
      <c r="B56" s="48"/>
      <c r="C56" s="4" t="s">
        <v>7</v>
      </c>
      <c r="D56" s="4"/>
      <c r="E56" s="13">
        <f>SUM(E52:E55)</f>
        <v>500</v>
      </c>
      <c r="F56" s="13">
        <f>SUM(F52:F55)</f>
        <v>0</v>
      </c>
      <c r="G56" s="13">
        <f t="shared" si="9"/>
        <v>0</v>
      </c>
      <c r="H56" s="76"/>
      <c r="I56" s="67"/>
    </row>
  </sheetData>
  <mergeCells count="41">
    <mergeCell ref="A7:A11"/>
    <mergeCell ref="B7:B11"/>
    <mergeCell ref="H7:H11"/>
    <mergeCell ref="I7:I11"/>
    <mergeCell ref="A5:B6"/>
    <mergeCell ref="C5:C6"/>
    <mergeCell ref="H5:H6"/>
    <mergeCell ref="I5:I6"/>
    <mergeCell ref="D5:G5"/>
    <mergeCell ref="A12:A16"/>
    <mergeCell ref="B12:B16"/>
    <mergeCell ref="H12:H16"/>
    <mergeCell ref="I12:I16"/>
    <mergeCell ref="A17:A21"/>
    <mergeCell ref="B17:B21"/>
    <mergeCell ref="H17:H21"/>
    <mergeCell ref="B32:B36"/>
    <mergeCell ref="H32:H36"/>
    <mergeCell ref="I32:I36"/>
    <mergeCell ref="A22:A26"/>
    <mergeCell ref="B22:B26"/>
    <mergeCell ref="H22:H26"/>
    <mergeCell ref="A27:A31"/>
    <mergeCell ref="B27:B31"/>
    <mergeCell ref="H27:H31"/>
    <mergeCell ref="B2:H2"/>
    <mergeCell ref="A52:A56"/>
    <mergeCell ref="B52:B56"/>
    <mergeCell ref="I17:I31"/>
    <mergeCell ref="H37:H46"/>
    <mergeCell ref="I47:I56"/>
    <mergeCell ref="H47:H56"/>
    <mergeCell ref="A47:A51"/>
    <mergeCell ref="B47:B51"/>
    <mergeCell ref="A37:A41"/>
    <mergeCell ref="B37:B41"/>
    <mergeCell ref="I37:I41"/>
    <mergeCell ref="A42:A46"/>
    <mergeCell ref="B42:B46"/>
    <mergeCell ref="I42:I46"/>
    <mergeCell ref="A32:A36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Культура</vt:lpstr>
      <vt:lpstr>КМНС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Калиниченко</dc:creator>
  <cp:lastModifiedBy>Валентина Калиниченко</cp:lastModifiedBy>
  <cp:lastPrinted>2024-11-27T10:54:58Z</cp:lastPrinted>
  <dcterms:created xsi:type="dcterms:W3CDTF">2006-09-16T00:00:00Z</dcterms:created>
  <dcterms:modified xsi:type="dcterms:W3CDTF">2025-01-20T05:04:27Z</dcterms:modified>
</cp:coreProperties>
</file>